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8" yWindow="204" windowWidth="14004" windowHeight="9576" activeTab="0"/>
  </bookViews>
  <sheets>
    <sheet name="公益" sheetId="1" r:id="rId1"/>
    <sheet name="収益" sheetId="2" r:id="rId2"/>
    <sheet name="厚生" sheetId="3" r:id="rId3"/>
    <sheet name="法人会計" sheetId="4" r:id="rId4"/>
  </sheets>
  <externalReferences>
    <externalReference r:id="rId7"/>
  </externalReferences>
  <definedNames>
    <definedName name="_xlnm.Print_Area" localSheetId="0">'公益'!$B$1:$O$85</definedName>
    <definedName name="_xlnm.Print_Area" localSheetId="2">'厚生'!$B$1:$O$86</definedName>
    <definedName name="_xlnm.Print_Area" localSheetId="1">'収益'!$B$3:$O$70</definedName>
    <definedName name="_xlnm.Print_Area" localSheetId="3">'法人会計'!$B$2:$O$73</definedName>
  </definedNames>
  <calcPr fullCalcOnLoad="1"/>
</workbook>
</file>

<file path=xl/sharedStrings.xml><?xml version="1.0" encoding="utf-8"?>
<sst xmlns="http://schemas.openxmlformats.org/spreadsheetml/2006/main" count="360" uniqueCount="129">
  <si>
    <t>科目</t>
  </si>
  <si>
    <t>　1　経常増減の部</t>
  </si>
  <si>
    <t>　(1)　経常収益</t>
  </si>
  <si>
    <t>　(2)　経常費用</t>
  </si>
  <si>
    <t>　①　事業費</t>
  </si>
  <si>
    <t>　②　管理費</t>
  </si>
  <si>
    <t>　(a)　人件費計</t>
  </si>
  <si>
    <t>事業費計</t>
  </si>
  <si>
    <t>　(b)　その他管理費計</t>
  </si>
  <si>
    <t>経常費用合計</t>
  </si>
  <si>
    <t>当期経常増減額</t>
  </si>
  <si>
    <t>　2　経常外増減の部</t>
  </si>
  <si>
    <t>　(1)　経常外収益</t>
  </si>
  <si>
    <t>経常外収益計</t>
  </si>
  <si>
    <t>経常収益合計</t>
  </si>
  <si>
    <t>　その他経常外収益</t>
  </si>
  <si>
    <t>　(2)　経常外費用</t>
  </si>
  <si>
    <t>経常外費用計</t>
  </si>
  <si>
    <t>管理費計</t>
  </si>
  <si>
    <t>当期経常外増減額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</si>
  <si>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</si>
  <si>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</si>
  <si>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</si>
  <si>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</si>
  <si>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</si>
  <si>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</si>
  <si>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　Ⅱ　正味財産期末残高</t>
  </si>
  <si>
    <t>円</t>
  </si>
  <si>
    <t>　　当年度（円）　</t>
  </si>
  <si>
    <t xml:space="preserve">  前年度（円）</t>
  </si>
  <si>
    <t xml:space="preserve">  増減（円）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</si>
  <si>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</si>
  <si>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</si>
  <si>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</si>
  <si>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</si>
  <si>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</si>
  <si>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他会計振替額</t>
  </si>
  <si>
    <t>　②　特定資産運用益</t>
  </si>
  <si>
    <t>　⑥　受取負担金</t>
  </si>
  <si>
    <t>　⑦　受取寄付金　</t>
  </si>
  <si>
    <t>　⑧　雑収益</t>
  </si>
  <si>
    <t>　退職給付引当金取崩額</t>
  </si>
  <si>
    <t>　(a)　人件費</t>
  </si>
  <si>
    <t xml:space="preserve">            給料手当</t>
  </si>
  <si>
    <t xml:space="preserve">            臨時雇賃金</t>
  </si>
  <si>
    <t xml:space="preserve">            賞与</t>
  </si>
  <si>
    <t xml:space="preserve">            退職給付費用</t>
  </si>
  <si>
    <t xml:space="preserve">            賞与引当金繰入</t>
  </si>
  <si>
    <t xml:space="preserve">            福利厚生費</t>
  </si>
  <si>
    <t>　(b)　その他事業費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</si>
  <si>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</si>
  <si>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</si>
  <si>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</si>
  <si>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消耗什器備品費</t>
  </si>
  <si>
    <t xml:space="preserve">            修繕費</t>
  </si>
  <si>
    <t xml:space="preserve">            印刷製本費</t>
  </si>
  <si>
    <t xml:space="preserve">            燃料費</t>
  </si>
  <si>
    <t xml:space="preserve">            光熱水料費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</si>
  <si>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</si>
  <si>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</si>
  <si>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</si>
  <si>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</si>
  <si>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支払負担金</t>
  </si>
  <si>
    <t xml:space="preserve">            委託費</t>
  </si>
  <si>
    <t xml:space="preserve">            福祉活動費</t>
  </si>
  <si>
    <t xml:space="preserve">            会議費</t>
  </si>
  <si>
    <t xml:space="preserve">            研修費</t>
  </si>
  <si>
    <t xml:space="preserve">            啓発費</t>
  </si>
  <si>
    <t xml:space="preserve">            支払手数料</t>
  </si>
  <si>
    <t xml:space="preserve">            雑費</t>
  </si>
  <si>
    <t>　　　　自主事業</t>
  </si>
  <si>
    <t>　　　　受託事業</t>
  </si>
  <si>
    <t xml:space="preserve">            渉外費</t>
  </si>
  <si>
    <t xml:space="preserve">            支払寄付金</t>
  </si>
  <si>
    <t xml:space="preserve">            情報誌発行費</t>
  </si>
  <si>
    <t>　Ⅰ　　一般正味財産増減の部</t>
  </si>
  <si>
    <t>当期一般正味財産増減額</t>
  </si>
  <si>
    <t>一般正味財産期首残高</t>
  </si>
  <si>
    <t>一般正味財産期末残高</t>
  </si>
  <si>
    <t>１．公益事業会計</t>
  </si>
  <si>
    <t>（自２０２１年４月１日　至２０２２年３月３１日）</t>
  </si>
  <si>
    <t xml:space="preserve"> ２０２１(令和３)年度 各会計正味財産増減計算書</t>
  </si>
  <si>
    <t xml:space="preserve">            雑損失</t>
  </si>
  <si>
    <t xml:space="preserve">        同行援護事業等</t>
  </si>
  <si>
    <t>　固定資産売却益</t>
  </si>
  <si>
    <t>２. 収益事業会計</t>
  </si>
  <si>
    <t xml:space="preserve"> 増減（円）</t>
  </si>
  <si>
    <t>　①　事業収益</t>
  </si>
  <si>
    <t>　②　受取寄付金</t>
  </si>
  <si>
    <t>　③　雑収益</t>
  </si>
  <si>
    <t>　当期経常増減額</t>
  </si>
  <si>
    <t>　当期経常外増減額</t>
  </si>
  <si>
    <t>法人税、住民税及び事業税</t>
  </si>
  <si>
    <t>　当期正味財産増減額</t>
  </si>
  <si>
    <t>　正味財産期首残高</t>
  </si>
  <si>
    <t>　正味財産期末残高</t>
  </si>
  <si>
    <t>　　</t>
  </si>
  <si>
    <t>３．厚生事業会計</t>
  </si>
  <si>
    <t>(１) 記念事業等準備資金会計</t>
  </si>
  <si>
    <t>　Ⅰ　　正味財産増減の部</t>
  </si>
  <si>
    <t>　　①　受取補助金等</t>
  </si>
  <si>
    <t>　　②　受取寄付金</t>
  </si>
  <si>
    <t>　　③　雑収益</t>
  </si>
  <si>
    <t>経常収益計</t>
  </si>
  <si>
    <t>①　管理費合計</t>
  </si>
  <si>
    <t>②　事業費合計</t>
  </si>
  <si>
    <t>　③　他会計へ繰出額計</t>
  </si>
  <si>
    <t>経常費用計</t>
  </si>
  <si>
    <t>　当期経常増減額</t>
  </si>
  <si>
    <t>　他会計振替額</t>
  </si>
  <si>
    <t>(２) 互助基金会計</t>
  </si>
  <si>
    <t>　②　受取寄付金</t>
  </si>
  <si>
    <t>　③　雑収益</t>
  </si>
  <si>
    <t>(３) 弓削基金会計</t>
  </si>
  <si>
    <t>　①　基本財産運用益</t>
  </si>
  <si>
    <t>４．法人会計（法人全体管理）</t>
  </si>
  <si>
    <t>　⑥　受取寄付金</t>
  </si>
  <si>
    <t>　⑦　雑収益</t>
  </si>
  <si>
    <t>　(b)　その他事業費計</t>
  </si>
  <si>
    <t xml:space="preserve">            退職給付費用</t>
  </si>
  <si>
    <t>　(b)　その他管理費</t>
  </si>
  <si>
    <t xml:space="preserve">            渉外費</t>
  </si>
  <si>
    <t>　　　　　　会報発行費</t>
  </si>
  <si>
    <t>　他会計への繰出額</t>
  </si>
  <si>
    <t>公①他会計振替</t>
  </si>
  <si>
    <t>公②他会計振替</t>
  </si>
  <si>
    <t>収①他会計振替</t>
  </si>
  <si>
    <t>収②他会計振替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</si>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</sst>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;\△\ 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3"/>
      <name val="ＭＳ Ｐゴシック"/>
      <family val="3"/>
    </font>
    <font>
      <sz val="12"/>
      <color indexed="13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9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FFFF00"/>
      <name val="ＭＳ Ｐゴシック"/>
      <family val="3"/>
    </font>
    <font>
      <sz val="12"/>
      <color rgb="FFFFFF00"/>
      <name val="ＭＳ Ｐゴシック"/>
      <family val="3"/>
    </font>
    <font>
      <sz val="9"/>
      <color theme="1"/>
      <name val="Calibri"/>
      <family val="3"/>
    </font>
    <font>
      <b/>
      <sz val="11"/>
      <color rgb="FFFFFF00"/>
      <name val="Calibri"/>
      <family val="3"/>
    </font>
    <font>
      <b/>
      <sz val="12"/>
      <color rgb="FFFFFF00"/>
      <name val="Calibri"/>
      <family val="3"/>
    </font>
    <font>
      <sz val="12"/>
      <color theme="1"/>
      <name val="Calibri"/>
      <family val="3"/>
    </font>
    <font>
      <b/>
      <sz val="12"/>
      <color rgb="FFFFFF00"/>
      <name val="ＭＳ Ｐゴシック"/>
      <family val="3"/>
    </font>
    <font>
      <b/>
      <sz val="14"/>
      <color theme="1"/>
      <name val="ＭＳ ゴシック"/>
      <family val="3"/>
    </font>
    <font>
      <b/>
      <sz val="9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177" fontId="7" fillId="0" borderId="0" xfId="49" applyNumberFormat="1" applyFont="1" applyFill="1" applyAlignment="1">
      <alignment horizontal="lef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left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177" fontId="7" fillId="0" borderId="13" xfId="49" applyNumberFormat="1" applyFont="1" applyFill="1" applyBorder="1" applyAlignment="1">
      <alignment vertical="center"/>
    </xf>
    <xf numFmtId="177" fontId="7" fillId="0" borderId="14" xfId="49" applyNumberFormat="1" applyFont="1" applyFill="1" applyBorder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7" fillId="0" borderId="15" xfId="49" applyNumberFormat="1" applyFont="1" applyFill="1" applyBorder="1" applyAlignment="1">
      <alignment horizontal="center" vertical="center"/>
    </xf>
    <xf numFmtId="177" fontId="7" fillId="0" borderId="16" xfId="49" applyNumberFormat="1" applyFont="1" applyFill="1" applyBorder="1" applyAlignment="1">
      <alignment vertical="center"/>
    </xf>
    <xf numFmtId="177" fontId="7" fillId="0" borderId="17" xfId="49" applyNumberFormat="1" applyFont="1" applyFill="1" applyBorder="1" applyAlignment="1">
      <alignment vertical="center"/>
    </xf>
    <xf numFmtId="177" fontId="7" fillId="0" borderId="18" xfId="49" applyNumberFormat="1" applyFont="1" applyFill="1" applyBorder="1" applyAlignment="1">
      <alignment vertical="center"/>
    </xf>
    <xf numFmtId="177" fontId="8" fillId="0" borderId="19" xfId="49" applyNumberFormat="1" applyFont="1" applyFill="1" applyBorder="1" applyAlignment="1">
      <alignment horizontal="right" vertical="center"/>
    </xf>
    <xf numFmtId="177" fontId="8" fillId="0" borderId="2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horizontal="center" vertical="center"/>
    </xf>
    <xf numFmtId="177" fontId="4" fillId="0" borderId="0" xfId="49" applyNumberFormat="1" applyFont="1" applyFill="1" applyAlignment="1">
      <alignment vertical="center"/>
    </xf>
    <xf numFmtId="177" fontId="7" fillId="0" borderId="0" xfId="49" applyNumberFormat="1" applyFont="1" applyFill="1" applyBorder="1" applyAlignment="1">
      <alignment horizontal="center" vertical="center"/>
    </xf>
    <xf numFmtId="177" fontId="8" fillId="0" borderId="22" xfId="49" applyNumberFormat="1" applyFont="1" applyFill="1" applyBorder="1" applyAlignment="1">
      <alignment horizontal="right" vertical="center"/>
    </xf>
    <xf numFmtId="177" fontId="7" fillId="0" borderId="23" xfId="49" applyNumberFormat="1" applyFont="1" applyFill="1" applyBorder="1" applyAlignment="1">
      <alignment vertical="center"/>
    </xf>
    <xf numFmtId="177" fontId="8" fillId="0" borderId="24" xfId="49" applyNumberFormat="1" applyFont="1" applyFill="1" applyBorder="1" applyAlignment="1">
      <alignment horizontal="right" vertical="center"/>
    </xf>
    <xf numFmtId="177" fontId="8" fillId="0" borderId="25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vertical="center"/>
    </xf>
    <xf numFmtId="177" fontId="8" fillId="0" borderId="15" xfId="49" applyNumberFormat="1" applyFont="1" applyFill="1" applyBorder="1" applyAlignment="1">
      <alignment horizontal="right" vertical="center"/>
    </xf>
    <xf numFmtId="177" fontId="8" fillId="0" borderId="26" xfId="49" applyNumberFormat="1" applyFont="1" applyFill="1" applyBorder="1" applyAlignment="1">
      <alignment horizontal="right" vertical="center"/>
    </xf>
    <xf numFmtId="177" fontId="8" fillId="0" borderId="27" xfId="49" applyNumberFormat="1" applyFont="1" applyFill="1" applyBorder="1" applyAlignment="1">
      <alignment horizontal="right" vertical="center"/>
    </xf>
    <xf numFmtId="177" fontId="7" fillId="0" borderId="28" xfId="49" applyNumberFormat="1" applyFont="1" applyFill="1" applyBorder="1" applyAlignment="1">
      <alignment vertical="center"/>
    </xf>
    <xf numFmtId="177" fontId="8" fillId="0" borderId="29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Alignment="1">
      <alignment horizontal="center" vertical="center"/>
    </xf>
    <xf numFmtId="177" fontId="9" fillId="0" borderId="20" xfId="49" applyNumberFormat="1" applyFont="1" applyFill="1" applyBorder="1" applyAlignment="1">
      <alignment horizontal="right" vertical="center"/>
    </xf>
    <xf numFmtId="177" fontId="9" fillId="0" borderId="10" xfId="49" applyNumberFormat="1" applyFont="1" applyFill="1" applyBorder="1" applyAlignment="1">
      <alignment horizontal="right" vertical="center"/>
    </xf>
    <xf numFmtId="177" fontId="9" fillId="0" borderId="19" xfId="49" applyNumberFormat="1" applyFont="1" applyFill="1" applyBorder="1" applyAlignment="1">
      <alignment horizontal="right" vertical="center"/>
    </xf>
    <xf numFmtId="177" fontId="9" fillId="0" borderId="30" xfId="49" applyNumberFormat="1" applyFont="1" applyFill="1" applyBorder="1" applyAlignment="1">
      <alignment horizontal="right" vertical="center"/>
    </xf>
    <xf numFmtId="177" fontId="9" fillId="0" borderId="31" xfId="49" applyNumberFormat="1" applyFont="1" applyFill="1" applyBorder="1" applyAlignment="1">
      <alignment horizontal="right" vertical="center"/>
    </xf>
    <xf numFmtId="177" fontId="10" fillId="0" borderId="0" xfId="49" applyNumberFormat="1" applyFont="1" applyFill="1" applyAlignment="1">
      <alignment vertical="center"/>
    </xf>
    <xf numFmtId="177" fontId="11" fillId="0" borderId="0" xfId="49" applyNumberFormat="1" applyFont="1" applyFill="1" applyAlignment="1">
      <alignment horizontal="center" vertical="center"/>
    </xf>
    <xf numFmtId="177" fontId="3" fillId="0" borderId="0" xfId="49" applyNumberFormat="1" applyFont="1" applyFill="1" applyAlignment="1">
      <alignment horizontal="left" vertical="center"/>
    </xf>
    <xf numFmtId="177" fontId="13" fillId="0" borderId="11" xfId="49" applyNumberFormat="1" applyFont="1" applyFill="1" applyBorder="1" applyAlignment="1">
      <alignment horizontal="left" vertical="center"/>
    </xf>
    <xf numFmtId="177" fontId="57" fillId="0" borderId="0" xfId="49" applyNumberFormat="1" applyFont="1" applyFill="1" applyAlignment="1">
      <alignment vertical="center"/>
    </xf>
    <xf numFmtId="177" fontId="58" fillId="0" borderId="0" xfId="49" applyNumberFormat="1" applyFont="1" applyFill="1" applyAlignment="1">
      <alignment vertical="center"/>
    </xf>
    <xf numFmtId="177" fontId="11" fillId="0" borderId="0" xfId="0" applyNumberFormat="1" applyFont="1" applyAlignment="1">
      <alignment vertical="center"/>
    </xf>
    <xf numFmtId="177" fontId="59" fillId="0" borderId="0" xfId="0" applyNumberFormat="1" applyFont="1" applyAlignment="1">
      <alignment horizontal="left" vertical="center"/>
    </xf>
    <xf numFmtId="177" fontId="6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vertical="center"/>
    </xf>
    <xf numFmtId="177" fontId="3" fillId="0" borderId="0" xfId="51" applyNumberFormat="1" applyFont="1" applyAlignment="1">
      <alignment horizontal="left" vertical="center"/>
    </xf>
    <xf numFmtId="177" fontId="14" fillId="0" borderId="0" xfId="51" applyNumberFormat="1" applyFont="1" applyAlignment="1">
      <alignment vertical="center"/>
    </xf>
    <xf numFmtId="177" fontId="61" fillId="0" borderId="0" xfId="0" applyNumberFormat="1" applyFont="1" applyAlignment="1">
      <alignment vertical="center"/>
    </xf>
    <xf numFmtId="177" fontId="62" fillId="0" borderId="0" xfId="0" applyNumberFormat="1" applyFont="1" applyAlignment="1">
      <alignment vertical="center"/>
    </xf>
    <xf numFmtId="177" fontId="7" fillId="0" borderId="0" xfId="51" applyNumberFormat="1" applyFont="1" applyAlignment="1">
      <alignment horizontal="left" vertical="center"/>
    </xf>
    <xf numFmtId="177" fontId="8" fillId="0" borderId="0" xfId="51" applyNumberFormat="1" applyFont="1" applyAlignment="1">
      <alignment horizontal="right" vertical="center"/>
    </xf>
    <xf numFmtId="177" fontId="8" fillId="0" borderId="0" xfId="51" applyNumberFormat="1" applyFont="1" applyBorder="1" applyAlignment="1">
      <alignment horizontal="right" vertical="center"/>
    </xf>
    <xf numFmtId="177" fontId="7" fillId="0" borderId="0" xfId="51" applyNumberFormat="1" applyFont="1" applyBorder="1" applyAlignment="1">
      <alignment horizontal="left" vertical="center"/>
    </xf>
    <xf numFmtId="177" fontId="7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horizontal="right" vertical="center"/>
    </xf>
    <xf numFmtId="177" fontId="7" fillId="0" borderId="10" xfId="51" applyNumberFormat="1" applyFont="1" applyBorder="1" applyAlignment="1">
      <alignment horizontal="center" vertical="center"/>
    </xf>
    <xf numFmtId="177" fontId="7" fillId="0" borderId="15" xfId="51" applyNumberFormat="1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left" vertical="center"/>
    </xf>
    <xf numFmtId="177" fontId="7" fillId="0" borderId="16" xfId="51" applyNumberFormat="1" applyFont="1" applyFill="1" applyBorder="1" applyAlignment="1">
      <alignment vertical="center"/>
    </xf>
    <xf numFmtId="177" fontId="7" fillId="0" borderId="0" xfId="51" applyNumberFormat="1" applyFont="1" applyBorder="1" applyAlignment="1">
      <alignment vertical="center"/>
    </xf>
    <xf numFmtId="177" fontId="8" fillId="0" borderId="19" xfId="51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7" fillId="0" borderId="11" xfId="51" applyNumberFormat="1" applyFont="1" applyBorder="1" applyAlignment="1">
      <alignment vertical="center"/>
    </xf>
    <xf numFmtId="177" fontId="8" fillId="0" borderId="20" xfId="51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0" xfId="51" applyNumberFormat="1" applyFont="1" applyFill="1" applyBorder="1" applyAlignment="1">
      <alignment vertical="center"/>
    </xf>
    <xf numFmtId="177" fontId="3" fillId="0" borderId="0" xfId="51" applyNumberFormat="1" applyFont="1" applyFill="1" applyAlignment="1">
      <alignment horizontal="left" vertical="center"/>
    </xf>
    <xf numFmtId="177" fontId="8" fillId="0" borderId="30" xfId="51" applyNumberFormat="1" applyFont="1" applyFill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7" fillId="0" borderId="13" xfId="51" applyNumberFormat="1" applyFont="1" applyBorder="1" applyAlignment="1">
      <alignment vertical="center"/>
    </xf>
    <xf numFmtId="177" fontId="7" fillId="0" borderId="14" xfId="51" applyNumberFormat="1" applyFont="1" applyBorder="1" applyAlignment="1">
      <alignment vertical="center"/>
    </xf>
    <xf numFmtId="177" fontId="8" fillId="0" borderId="10" xfId="51" applyNumberFormat="1" applyFont="1" applyFill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9" xfId="51" applyNumberFormat="1" applyFont="1" applyFill="1" applyBorder="1" applyAlignment="1">
      <alignment vertical="center"/>
    </xf>
    <xf numFmtId="177" fontId="7" fillId="0" borderId="11" xfId="51" applyNumberFormat="1" applyFont="1" applyFill="1" applyBorder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3" xfId="51" applyNumberFormat="1" applyFont="1" applyFill="1" applyBorder="1" applyAlignment="1">
      <alignment vertical="center"/>
    </xf>
    <xf numFmtId="177" fontId="8" fillId="0" borderId="20" xfId="51" applyNumberFormat="1" applyFont="1" applyFill="1" applyBorder="1" applyAlignment="1">
      <alignment horizontal="right" vertical="center"/>
    </xf>
    <xf numFmtId="177" fontId="8" fillId="0" borderId="24" xfId="51" applyNumberFormat="1" applyFont="1" applyFill="1" applyBorder="1" applyAlignment="1">
      <alignment horizontal="right" vertical="center"/>
    </xf>
    <xf numFmtId="177" fontId="63" fillId="0" borderId="0" xfId="51" applyNumberFormat="1" applyFont="1" applyFill="1" applyAlignment="1">
      <alignment vertical="center"/>
    </xf>
    <xf numFmtId="177" fontId="4" fillId="0" borderId="0" xfId="51" applyNumberFormat="1" applyFont="1" applyFill="1" applyAlignment="1">
      <alignment vertical="center"/>
    </xf>
    <xf numFmtId="177" fontId="8" fillId="0" borderId="30" xfId="51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7" fillId="0" borderId="23" xfId="51" applyNumberFormat="1" applyFont="1" applyBorder="1" applyAlignment="1">
      <alignment vertical="center"/>
    </xf>
    <xf numFmtId="177" fontId="7" fillId="0" borderId="21" xfId="51" applyNumberFormat="1" applyFont="1" applyBorder="1" applyAlignment="1">
      <alignment vertical="center"/>
    </xf>
    <xf numFmtId="177" fontId="7" fillId="0" borderId="17" xfId="51" applyNumberFormat="1" applyFont="1" applyBorder="1" applyAlignment="1">
      <alignment vertical="center"/>
    </xf>
    <xf numFmtId="177" fontId="7" fillId="0" borderId="18" xfId="51" applyNumberFormat="1" applyFont="1" applyBorder="1" applyAlignment="1">
      <alignment vertical="center"/>
    </xf>
    <xf numFmtId="177" fontId="7" fillId="0" borderId="28" xfId="51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13" fillId="0" borderId="11" xfId="51" applyNumberFormat="1" applyFont="1" applyFill="1" applyBorder="1" applyAlignment="1">
      <alignment horizontal="left" vertical="center"/>
    </xf>
    <xf numFmtId="177" fontId="4" fillId="0" borderId="0" xfId="51" applyNumberFormat="1" applyFont="1" applyAlignment="1">
      <alignment vertical="center"/>
    </xf>
    <xf numFmtId="177" fontId="64" fillId="32" borderId="0" xfId="0" applyNumberFormat="1" applyFont="1" applyFill="1" applyAlignment="1">
      <alignment vertical="center"/>
    </xf>
    <xf numFmtId="177" fontId="0" fillId="32" borderId="0" xfId="0" applyNumberFormat="1" applyFill="1" applyAlignment="1">
      <alignment vertical="center"/>
    </xf>
    <xf numFmtId="177" fontId="11" fillId="32" borderId="0" xfId="0" applyNumberFormat="1" applyFont="1" applyFill="1" applyAlignment="1">
      <alignment vertical="center"/>
    </xf>
    <xf numFmtId="177" fontId="5" fillId="32" borderId="0" xfId="0" applyNumberFormat="1" applyFont="1" applyFill="1" applyAlignment="1">
      <alignment vertical="center"/>
    </xf>
    <xf numFmtId="177" fontId="11" fillId="32" borderId="0" xfId="0" applyNumberFormat="1" applyFont="1" applyFill="1" applyAlignment="1">
      <alignment horizontal="right" vertical="center"/>
    </xf>
    <xf numFmtId="177" fontId="7" fillId="32" borderId="0" xfId="0" applyNumberFormat="1" applyFont="1" applyFill="1" applyAlignment="1">
      <alignment vertical="center"/>
    </xf>
    <xf numFmtId="177" fontId="14" fillId="32" borderId="0" xfId="0" applyNumberFormat="1" applyFont="1" applyFill="1" applyAlignment="1">
      <alignment vertical="center"/>
    </xf>
    <xf numFmtId="177" fontId="7" fillId="32" borderId="0" xfId="51" applyNumberFormat="1" applyFont="1" applyFill="1" applyAlignment="1">
      <alignment horizontal="left" vertical="center"/>
    </xf>
    <xf numFmtId="177" fontId="8" fillId="32" borderId="0" xfId="51" applyNumberFormat="1" applyFont="1" applyFill="1" applyAlignment="1">
      <alignment horizontal="right" vertical="center"/>
    </xf>
    <xf numFmtId="177" fontId="7" fillId="32" borderId="0" xfId="0" applyNumberFormat="1" applyFont="1" applyFill="1" applyAlignment="1">
      <alignment horizontal="right" vertical="center"/>
    </xf>
    <xf numFmtId="177" fontId="62" fillId="32" borderId="0" xfId="0" applyNumberFormat="1" applyFont="1" applyFill="1" applyAlignment="1">
      <alignment vertical="center"/>
    </xf>
    <xf numFmtId="177" fontId="7" fillId="32" borderId="0" xfId="51" applyNumberFormat="1" applyFont="1" applyFill="1" applyAlignment="1">
      <alignment vertical="center"/>
    </xf>
    <xf numFmtId="177" fontId="4" fillId="32" borderId="0" xfId="51" applyNumberFormat="1" applyFont="1" applyFill="1" applyAlignment="1">
      <alignment vertical="center"/>
    </xf>
    <xf numFmtId="177" fontId="8" fillId="32" borderId="0" xfId="51" applyNumberFormat="1" applyFont="1" applyFill="1" applyBorder="1" applyAlignment="1">
      <alignment horizontal="right" vertical="center"/>
    </xf>
    <xf numFmtId="177" fontId="7" fillId="32" borderId="0" xfId="51" applyNumberFormat="1" applyFont="1" applyFill="1" applyBorder="1" applyAlignment="1">
      <alignment horizontal="left" vertical="center"/>
    </xf>
    <xf numFmtId="177" fontId="7" fillId="32" borderId="10" xfId="51" applyNumberFormat="1" applyFont="1" applyFill="1" applyBorder="1" applyAlignment="1">
      <alignment horizontal="center" vertical="center"/>
    </xf>
    <xf numFmtId="177" fontId="7" fillId="32" borderId="33" xfId="51" applyNumberFormat="1" applyFont="1" applyFill="1" applyBorder="1" applyAlignment="1">
      <alignment horizontal="center" vertical="center"/>
    </xf>
    <xf numFmtId="177" fontId="7" fillId="32" borderId="11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vertical="center"/>
    </xf>
    <xf numFmtId="177" fontId="7" fillId="32" borderId="12" xfId="51" applyNumberFormat="1" applyFont="1" applyFill="1" applyBorder="1" applyAlignment="1">
      <alignment vertical="center"/>
    </xf>
    <xf numFmtId="177" fontId="8" fillId="32" borderId="19" xfId="51" applyNumberFormat="1" applyFont="1" applyFill="1" applyBorder="1" applyAlignment="1">
      <alignment vertical="center"/>
    </xf>
    <xf numFmtId="177" fontId="8" fillId="32" borderId="34" xfId="0" applyNumberFormat="1" applyFont="1" applyFill="1" applyBorder="1" applyAlignment="1">
      <alignment vertical="center"/>
    </xf>
    <xf numFmtId="177" fontId="8" fillId="32" borderId="20" xfId="51" applyNumberFormat="1" applyFont="1" applyFill="1" applyBorder="1" applyAlignment="1">
      <alignment vertical="center"/>
    </xf>
    <xf numFmtId="177" fontId="8" fillId="32" borderId="24" xfId="0" applyNumberFormat="1" applyFont="1" applyFill="1" applyBorder="1" applyAlignment="1">
      <alignment vertical="center"/>
    </xf>
    <xf numFmtId="177" fontId="8" fillId="32" borderId="30" xfId="51" applyNumberFormat="1" applyFont="1" applyFill="1" applyBorder="1" applyAlignment="1">
      <alignment vertical="center"/>
    </xf>
    <xf numFmtId="177" fontId="8" fillId="32" borderId="25" xfId="0" applyNumberFormat="1" applyFont="1" applyFill="1" applyBorder="1" applyAlignment="1">
      <alignment vertical="center"/>
    </xf>
    <xf numFmtId="177" fontId="7" fillId="32" borderId="13" xfId="51" applyNumberFormat="1" applyFont="1" applyFill="1" applyBorder="1" applyAlignment="1">
      <alignment vertical="center"/>
    </xf>
    <xf numFmtId="177" fontId="7" fillId="32" borderId="14" xfId="51" applyNumberFormat="1" applyFont="1" applyFill="1" applyBorder="1" applyAlignment="1">
      <alignment vertical="center"/>
    </xf>
    <xf numFmtId="177" fontId="8" fillId="32" borderId="10" xfId="51" applyNumberFormat="1" applyFont="1" applyFill="1" applyBorder="1" applyAlignment="1">
      <alignment vertical="center"/>
    </xf>
    <xf numFmtId="177" fontId="8" fillId="32" borderId="15" xfId="0" applyNumberFormat="1" applyFont="1" applyFill="1" applyBorder="1" applyAlignment="1">
      <alignment vertical="center"/>
    </xf>
    <xf numFmtId="177" fontId="7" fillId="32" borderId="0" xfId="51" applyNumberFormat="1" applyFont="1" applyFill="1" applyAlignment="1">
      <alignment vertical="center"/>
    </xf>
    <xf numFmtId="177" fontId="7" fillId="32" borderId="16" xfId="51" applyNumberFormat="1" applyFont="1" applyFill="1" applyBorder="1" applyAlignment="1">
      <alignment vertical="center"/>
    </xf>
    <xf numFmtId="177" fontId="7" fillId="32" borderId="35" xfId="51" applyNumberFormat="1" applyFont="1" applyFill="1" applyBorder="1" applyAlignment="1">
      <alignment vertical="center"/>
    </xf>
    <xf numFmtId="177" fontId="8" fillId="32" borderId="36" xfId="51" applyNumberFormat="1" applyFont="1" applyFill="1" applyBorder="1" applyAlignment="1">
      <alignment vertical="center"/>
    </xf>
    <xf numFmtId="177" fontId="8" fillId="32" borderId="32" xfId="0" applyNumberFormat="1" applyFont="1" applyFill="1" applyBorder="1" applyAlignment="1">
      <alignment vertical="center"/>
    </xf>
    <xf numFmtId="177" fontId="7" fillId="32" borderId="17" xfId="51" applyNumberFormat="1" applyFont="1" applyFill="1" applyBorder="1" applyAlignment="1">
      <alignment vertical="center"/>
    </xf>
    <xf numFmtId="177" fontId="7" fillId="32" borderId="18" xfId="51" applyNumberFormat="1" applyFont="1" applyFill="1" applyBorder="1" applyAlignment="1">
      <alignment vertical="center"/>
    </xf>
    <xf numFmtId="177" fontId="8" fillId="32" borderId="31" xfId="51" applyNumberFormat="1" applyFont="1" applyFill="1" applyBorder="1" applyAlignment="1">
      <alignment vertical="center"/>
    </xf>
    <xf numFmtId="177" fontId="8" fillId="32" borderId="22" xfId="0" applyNumberFormat="1" applyFont="1" applyFill="1" applyBorder="1" applyAlignment="1">
      <alignment vertical="center"/>
    </xf>
    <xf numFmtId="177" fontId="5" fillId="32" borderId="0" xfId="51" applyNumberFormat="1" applyFont="1" applyFill="1" applyBorder="1" applyAlignment="1">
      <alignment vertical="center"/>
    </xf>
    <xf numFmtId="177" fontId="14" fillId="32" borderId="0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vertical="center"/>
    </xf>
    <xf numFmtId="177" fontId="7" fillId="32" borderId="0" xfId="51" applyNumberFormat="1" applyFont="1" applyFill="1" applyBorder="1" applyAlignment="1">
      <alignment horizontal="right" vertical="center"/>
    </xf>
    <xf numFmtId="177" fontId="7" fillId="32" borderId="15" xfId="51" applyNumberFormat="1" applyFont="1" applyFill="1" applyBorder="1" applyAlignment="1">
      <alignment horizontal="center" vertical="center"/>
    </xf>
    <xf numFmtId="177" fontId="8" fillId="32" borderId="37" xfId="51" applyNumberFormat="1" applyFont="1" applyFill="1" applyBorder="1" applyAlignment="1">
      <alignment vertical="center"/>
    </xf>
    <xf numFmtId="177" fontId="6" fillId="0" borderId="0" xfId="51" applyNumberFormat="1" applyFont="1" applyAlignment="1">
      <alignment vertical="center"/>
    </xf>
    <xf numFmtId="177" fontId="7" fillId="0" borderId="0" xfId="51" applyNumberFormat="1" applyFont="1" applyAlignment="1">
      <alignment horizontal="center" vertical="center"/>
    </xf>
    <xf numFmtId="177" fontId="65" fillId="0" borderId="0" xfId="51" applyNumberFormat="1" applyFont="1" applyAlignment="1">
      <alignment vertical="center"/>
    </xf>
    <xf numFmtId="177" fontId="3" fillId="0" borderId="0" xfId="51" applyNumberFormat="1" applyFont="1" applyAlignment="1">
      <alignment vertical="center"/>
    </xf>
    <xf numFmtId="177" fontId="63" fillId="0" borderId="0" xfId="51" applyNumberFormat="1" applyFont="1" applyAlignment="1">
      <alignment vertical="center"/>
    </xf>
    <xf numFmtId="177" fontId="7" fillId="0" borderId="0" xfId="51" applyNumberFormat="1" applyFont="1" applyBorder="1" applyAlignment="1">
      <alignment horizontal="center" vertical="center"/>
    </xf>
    <xf numFmtId="177" fontId="7" fillId="0" borderId="0" xfId="51" applyNumberFormat="1" applyFont="1" applyBorder="1" applyAlignment="1">
      <alignment horizontal="right" vertical="center"/>
    </xf>
    <xf numFmtId="177" fontId="7" fillId="0" borderId="21" xfId="51" applyNumberFormat="1" applyFont="1" applyBorder="1" applyAlignment="1">
      <alignment horizontal="center" vertical="center"/>
    </xf>
    <xf numFmtId="177" fontId="7" fillId="0" borderId="12" xfId="51" applyNumberFormat="1" applyFont="1" applyBorder="1" applyAlignment="1">
      <alignment vertical="center"/>
    </xf>
    <xf numFmtId="177" fontId="8" fillId="0" borderId="19" xfId="51" applyNumberFormat="1" applyFont="1" applyFill="1" applyBorder="1" applyAlignment="1">
      <alignment horizontal="right" vertical="center"/>
    </xf>
    <xf numFmtId="177" fontId="8" fillId="0" borderId="22" xfId="51" applyNumberFormat="1" applyFont="1" applyBorder="1" applyAlignment="1">
      <alignment horizontal="right" vertical="center"/>
    </xf>
    <xf numFmtId="177" fontId="8" fillId="0" borderId="24" xfId="51" applyNumberFormat="1" applyFont="1" applyBorder="1" applyAlignment="1">
      <alignment horizontal="right" vertical="center"/>
    </xf>
    <xf numFmtId="177" fontId="8" fillId="0" borderId="31" xfId="51" applyNumberFormat="1" applyFont="1" applyFill="1" applyBorder="1" applyAlignment="1">
      <alignment horizontal="right" vertical="center"/>
    </xf>
    <xf numFmtId="177" fontId="8" fillId="0" borderId="25" xfId="51" applyNumberFormat="1" applyFont="1" applyBorder="1" applyAlignment="1">
      <alignment horizontal="right" vertical="center"/>
    </xf>
    <xf numFmtId="177" fontId="8" fillId="0" borderId="10" xfId="51" applyNumberFormat="1" applyFont="1" applyFill="1" applyBorder="1" applyAlignment="1">
      <alignment horizontal="right" vertical="center"/>
    </xf>
    <xf numFmtId="177" fontId="8" fillId="0" borderId="15" xfId="51" applyNumberFormat="1" applyFont="1" applyBorder="1" applyAlignment="1">
      <alignment horizontal="right" vertical="center"/>
    </xf>
    <xf numFmtId="177" fontId="8" fillId="0" borderId="37" xfId="51" applyNumberFormat="1" applyFont="1" applyFill="1" applyBorder="1" applyAlignment="1">
      <alignment horizontal="right" vertical="center"/>
    </xf>
    <xf numFmtId="177" fontId="8" fillId="0" borderId="38" xfId="51" applyNumberFormat="1" applyFont="1" applyBorder="1" applyAlignment="1">
      <alignment horizontal="right" vertical="center"/>
    </xf>
    <xf numFmtId="177" fontId="8" fillId="0" borderId="29" xfId="51" applyNumberFormat="1" applyFont="1" applyBorder="1" applyAlignment="1">
      <alignment horizontal="right" vertical="center"/>
    </xf>
    <xf numFmtId="177" fontId="8" fillId="0" borderId="27" xfId="51" applyNumberFormat="1" applyFont="1" applyBorder="1" applyAlignment="1">
      <alignment horizontal="right" vertical="center"/>
    </xf>
    <xf numFmtId="177" fontId="15" fillId="0" borderId="11" xfId="51" applyNumberFormat="1" applyFont="1" applyFill="1" applyBorder="1" applyAlignment="1">
      <alignment horizontal="right" vertical="center"/>
    </xf>
    <xf numFmtId="177" fontId="8" fillId="0" borderId="31" xfId="51" applyNumberFormat="1" applyFont="1" applyBorder="1" applyAlignment="1">
      <alignment horizontal="right" vertical="center"/>
    </xf>
    <xf numFmtId="177" fontId="8" fillId="0" borderId="32" xfId="51" applyNumberFormat="1" applyFont="1" applyBorder="1" applyAlignment="1">
      <alignment horizontal="right" vertical="center"/>
    </xf>
    <xf numFmtId="177" fontId="4" fillId="0" borderId="20" xfId="51" applyNumberFormat="1" applyFont="1" applyBorder="1" applyAlignment="1">
      <alignment horizontal="center" vertical="center"/>
    </xf>
    <xf numFmtId="177" fontId="4" fillId="0" borderId="20" xfId="51" applyNumberFormat="1" applyFont="1" applyBorder="1" applyAlignment="1">
      <alignment vertical="center"/>
    </xf>
    <xf numFmtId="177" fontId="7" fillId="0" borderId="39" xfId="49" applyNumberFormat="1" applyFont="1" applyFill="1" applyBorder="1" applyAlignment="1">
      <alignment horizontal="center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12" fillId="0" borderId="0" xfId="49" applyNumberFormat="1" applyFont="1" applyFill="1" applyAlignment="1">
      <alignment horizontal="center" vertical="center"/>
    </xf>
    <xf numFmtId="177" fontId="11" fillId="0" borderId="0" xfId="49" applyNumberFormat="1" applyFont="1" applyFill="1" applyAlignment="1">
      <alignment horizontal="center" vertical="center"/>
    </xf>
    <xf numFmtId="177" fontId="7" fillId="0" borderId="39" xfId="51" applyNumberFormat="1" applyFont="1" applyBorder="1" applyAlignment="1">
      <alignment horizontal="center" vertical="center"/>
    </xf>
    <xf numFmtId="177" fontId="7" fillId="0" borderId="10" xfId="51" applyNumberFormat="1" applyFont="1" applyBorder="1" applyAlignment="1">
      <alignment horizontal="center" vertical="center"/>
    </xf>
    <xf numFmtId="177" fontId="7" fillId="0" borderId="40" xfId="51" applyNumberFormat="1" applyFont="1" applyBorder="1" applyAlignment="1">
      <alignment horizontal="center" vertical="center"/>
    </xf>
    <xf numFmtId="177" fontId="7" fillId="32" borderId="13" xfId="51" applyNumberFormat="1" applyFont="1" applyFill="1" applyBorder="1" applyAlignment="1">
      <alignment horizontal="center" vertical="center"/>
    </xf>
    <xf numFmtId="177" fontId="7" fillId="32" borderId="14" xfId="51" applyNumberFormat="1" applyFont="1" applyFill="1" applyBorder="1" applyAlignment="1">
      <alignment horizontal="center" vertical="center"/>
    </xf>
    <xf numFmtId="177" fontId="7" fillId="32" borderId="21" xfId="51" applyNumberFormat="1" applyFont="1" applyFill="1" applyBorder="1" applyAlignment="1">
      <alignment horizontal="center" vertical="center"/>
    </xf>
    <xf numFmtId="177" fontId="7" fillId="32" borderId="39" xfId="51" applyNumberFormat="1" applyFont="1" applyFill="1" applyBorder="1" applyAlignment="1">
      <alignment horizontal="center" vertical="center"/>
    </xf>
    <xf numFmtId="177" fontId="7" fillId="32" borderId="10" xfId="51" applyNumberFormat="1" applyFont="1" applyFill="1" applyBorder="1" applyAlignment="1">
      <alignment horizontal="center" vertical="center"/>
    </xf>
    <xf numFmtId="177" fontId="7" fillId="32" borderId="40" xfId="51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2021&#24180;&#24230;&#21508;&#20250;&#35336;&#27491;&#21619;&#36001;&#29987;&#22679;&#28187;&#35336;&#31639;&#26360;&#12288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法人会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 customHeight="1"/>
  <cols>
    <col min="1" max="1" width="8.421875" style="20" customWidth="1"/>
    <col min="2" max="11" width="2.00390625" style="20" customWidth="1"/>
    <col min="12" max="12" width="21.00390625" style="20" customWidth="1"/>
    <col min="13" max="15" width="16.8515625" style="20" customWidth="1"/>
    <col min="16" max="16" width="10.28125" style="44" bestFit="1" customWidth="1"/>
    <col min="17" max="17" width="3.00390625" style="46" bestFit="1" customWidth="1"/>
    <col min="18" max="16384" width="9.00390625" style="20" customWidth="1"/>
  </cols>
  <sheetData>
    <row r="1" spans="2:15" ht="18.75">
      <c r="B1" s="173" t="s">
        <v>81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ht="17.25" customHeight="1">
      <c r="B2" s="174" t="s">
        <v>80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7.2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8" customHeight="1">
      <c r="B4" s="21" t="s">
        <v>79</v>
      </c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</row>
    <row r="5" spans="2:15" ht="10.5" customHeight="1">
      <c r="B5" s="21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</row>
    <row r="6" spans="2:17" s="24" customFormat="1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1" t="s">
        <v>21</v>
      </c>
      <c r="M6" s="17">
        <f>N28+N75</f>
        <v>274263085</v>
      </c>
      <c r="N6" s="1" t="s">
        <v>27</v>
      </c>
      <c r="O6" s="23"/>
      <c r="P6" s="44"/>
      <c r="Q6" s="47"/>
    </row>
    <row r="7" spans="2:17" s="24" customFormat="1" ht="18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1" t="s">
        <v>22</v>
      </c>
      <c r="M7" s="17">
        <f>N68+N79</f>
        <v>272571887</v>
      </c>
      <c r="N7" s="1" t="s">
        <v>27</v>
      </c>
      <c r="O7" s="23"/>
      <c r="P7" s="44"/>
      <c r="Q7" s="47"/>
    </row>
    <row r="8" spans="2:17" s="24" customFormat="1" ht="18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1" t="s">
        <v>36</v>
      </c>
      <c r="M8" s="17">
        <f>N81</f>
        <v>5997875</v>
      </c>
      <c r="N8" s="1" t="s">
        <v>27</v>
      </c>
      <c r="O8" s="23"/>
      <c r="P8" s="44"/>
      <c r="Q8" s="47"/>
    </row>
    <row r="9" spans="2:17" s="24" customFormat="1" ht="18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25</v>
      </c>
      <c r="M9" s="18">
        <f>+M6-M7+M8</f>
        <v>7689073</v>
      </c>
      <c r="N9" s="1" t="s">
        <v>27</v>
      </c>
      <c r="O9" s="23"/>
      <c r="P9" s="44"/>
      <c r="Q9" s="47"/>
    </row>
    <row r="10" spans="2:17" s="24" customFormat="1" ht="18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" t="s">
        <v>23</v>
      </c>
      <c r="M10" s="18">
        <f>N83</f>
        <v>131681214</v>
      </c>
      <c r="N10" s="1" t="s">
        <v>27</v>
      </c>
      <c r="O10" s="23"/>
      <c r="P10" s="44"/>
      <c r="Q10" s="47"/>
    </row>
    <row r="11" spans="2:17" s="24" customFormat="1" ht="18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3" t="s">
        <v>24</v>
      </c>
      <c r="M11" s="18">
        <f>M9+M10</f>
        <v>139370287</v>
      </c>
      <c r="N11" s="1" t="s">
        <v>27</v>
      </c>
      <c r="O11" s="23"/>
      <c r="P11" s="44"/>
      <c r="Q11" s="47"/>
    </row>
    <row r="12" spans="2:17" s="24" customFormat="1" ht="12.75" customHeight="1" thickBo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5"/>
      <c r="M12" s="2"/>
      <c r="N12" s="23"/>
      <c r="O12" s="23"/>
      <c r="P12" s="44"/>
      <c r="Q12" s="47"/>
    </row>
    <row r="13" spans="2:17" s="24" customFormat="1" ht="18.75" customHeight="1" thickBot="1"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9" t="s">
        <v>29</v>
      </c>
      <c r="N13" s="4" t="s">
        <v>28</v>
      </c>
      <c r="O13" s="11" t="s">
        <v>30</v>
      </c>
      <c r="P13" s="44"/>
      <c r="Q13" s="47"/>
    </row>
    <row r="14" spans="2:17" s="24" customFormat="1" ht="18.75" customHeight="1">
      <c r="B14" s="12" t="s">
        <v>75</v>
      </c>
      <c r="C14" s="6"/>
      <c r="D14" s="6"/>
      <c r="E14" s="6"/>
      <c r="F14" s="6"/>
      <c r="G14" s="6"/>
      <c r="H14" s="6"/>
      <c r="I14" s="6"/>
      <c r="J14" s="6"/>
      <c r="K14" s="6"/>
      <c r="L14" s="7"/>
      <c r="M14" s="15"/>
      <c r="N14" s="15"/>
      <c r="O14" s="26"/>
      <c r="P14" s="44"/>
      <c r="Q14" s="47"/>
    </row>
    <row r="15" spans="2:17" s="24" customFormat="1" ht="18.75" customHeight="1">
      <c r="B15" s="5"/>
      <c r="C15" s="6" t="s">
        <v>1</v>
      </c>
      <c r="D15" s="6"/>
      <c r="E15" s="6"/>
      <c r="F15" s="6"/>
      <c r="G15" s="6"/>
      <c r="H15" s="6"/>
      <c r="I15" s="6"/>
      <c r="J15" s="6"/>
      <c r="K15" s="6"/>
      <c r="L15" s="27"/>
      <c r="M15" s="16"/>
      <c r="N15" s="16"/>
      <c r="O15" s="28"/>
      <c r="P15" s="44"/>
      <c r="Q15" s="47"/>
    </row>
    <row r="16" spans="2:17" s="24" customFormat="1" ht="18.75" customHeight="1">
      <c r="B16" s="5"/>
      <c r="C16" s="6"/>
      <c r="D16" s="6" t="s">
        <v>2</v>
      </c>
      <c r="E16" s="6"/>
      <c r="F16" s="6"/>
      <c r="G16" s="6"/>
      <c r="H16" s="6"/>
      <c r="I16" s="6"/>
      <c r="J16" s="6"/>
      <c r="K16" s="6"/>
      <c r="L16" s="27"/>
      <c r="M16" s="16"/>
      <c r="N16" s="16"/>
      <c r="O16" s="28"/>
      <c r="P16" s="44"/>
      <c r="Q16" s="47"/>
    </row>
    <row r="17" spans="2:17" s="24" customFormat="1" ht="18.75" customHeight="1">
      <c r="B17" s="5"/>
      <c r="C17" s="6"/>
      <c r="D17" s="6"/>
      <c r="E17" s="6" t="s">
        <v>20</v>
      </c>
      <c r="F17" s="6"/>
      <c r="G17" s="6"/>
      <c r="H17" s="6"/>
      <c r="I17" s="6"/>
      <c r="J17" s="6"/>
      <c r="K17" s="6"/>
      <c r="L17" s="27"/>
      <c r="M17" s="37">
        <v>0</v>
      </c>
      <c r="N17" s="37">
        <v>0</v>
      </c>
      <c r="O17" s="28">
        <f aca="true" t="shared" si="0" ref="O17:O27">N17-M17</f>
        <v>0</v>
      </c>
      <c r="P17" s="44"/>
      <c r="Q17" s="47"/>
    </row>
    <row r="18" spans="2:17" s="24" customFormat="1" ht="18.75" customHeight="1">
      <c r="B18" s="5"/>
      <c r="C18" s="6"/>
      <c r="D18" s="6"/>
      <c r="E18" s="6" t="s">
        <v>37</v>
      </c>
      <c r="F18" s="6"/>
      <c r="G18" s="6"/>
      <c r="H18" s="6"/>
      <c r="I18" s="6"/>
      <c r="J18" s="6"/>
      <c r="K18" s="6"/>
      <c r="L18" s="27"/>
      <c r="M18" s="37">
        <v>0</v>
      </c>
      <c r="N18" s="37">
        <v>0</v>
      </c>
      <c r="O18" s="28">
        <f t="shared" si="0"/>
        <v>0</v>
      </c>
      <c r="P18" s="44"/>
      <c r="Q18" s="47"/>
    </row>
    <row r="19" spans="2:17" s="24" customFormat="1" ht="18.75" customHeight="1">
      <c r="B19" s="5"/>
      <c r="C19" s="6"/>
      <c r="D19" s="6"/>
      <c r="E19" s="6" t="s">
        <v>33</v>
      </c>
      <c r="F19" s="6"/>
      <c r="G19" s="6"/>
      <c r="H19" s="6"/>
      <c r="I19" s="6"/>
      <c r="J19" s="6"/>
      <c r="K19" s="6"/>
      <c r="L19" s="27"/>
      <c r="M19" s="37">
        <v>0</v>
      </c>
      <c r="N19" s="37">
        <v>0</v>
      </c>
      <c r="O19" s="28">
        <f t="shared" si="0"/>
        <v>0</v>
      </c>
      <c r="P19" s="44"/>
      <c r="Q19" s="47"/>
    </row>
    <row r="20" spans="2:17" s="24" customFormat="1" ht="18.75" customHeight="1">
      <c r="B20" s="5"/>
      <c r="C20" s="6"/>
      <c r="D20" s="6"/>
      <c r="E20" s="6" t="s">
        <v>34</v>
      </c>
      <c r="F20" s="6"/>
      <c r="G20" s="6"/>
      <c r="H20" s="6"/>
      <c r="I20" s="6"/>
      <c r="J20" s="6"/>
      <c r="K20" s="6"/>
      <c r="L20" s="27"/>
      <c r="M20" s="37"/>
      <c r="N20" s="37"/>
      <c r="O20" s="28"/>
      <c r="P20" s="44"/>
      <c r="Q20" s="47"/>
    </row>
    <row r="21" spans="2:17" s="24" customFormat="1" ht="18.75" customHeight="1">
      <c r="B21" s="5"/>
      <c r="C21" s="6"/>
      <c r="D21" s="6"/>
      <c r="E21" s="6" t="s">
        <v>70</v>
      </c>
      <c r="F21" s="6"/>
      <c r="G21" s="6"/>
      <c r="H21" s="6"/>
      <c r="I21" s="6"/>
      <c r="J21" s="6"/>
      <c r="K21" s="6"/>
      <c r="L21" s="27"/>
      <c r="M21" s="37">
        <f>1498240+5321+1096278</f>
        <v>2599839</v>
      </c>
      <c r="N21" s="37">
        <f>1429740+1047686+6171</f>
        <v>2483597</v>
      </c>
      <c r="O21" s="28">
        <f t="shared" si="0"/>
        <v>-116242</v>
      </c>
      <c r="P21" s="44"/>
      <c r="Q21" s="47"/>
    </row>
    <row r="22" spans="2:17" s="24" customFormat="1" ht="18.75" customHeight="1">
      <c r="B22" s="5"/>
      <c r="C22" s="6"/>
      <c r="D22" s="6"/>
      <c r="E22" s="6" t="s">
        <v>71</v>
      </c>
      <c r="F22" s="6"/>
      <c r="G22" s="6"/>
      <c r="H22" s="6"/>
      <c r="I22" s="6"/>
      <c r="J22" s="6"/>
      <c r="K22" s="6"/>
      <c r="L22" s="27"/>
      <c r="M22" s="37">
        <v>60111031</v>
      </c>
      <c r="N22" s="37">
        <v>60237180</v>
      </c>
      <c r="O22" s="28">
        <f t="shared" si="0"/>
        <v>126149</v>
      </c>
      <c r="P22" s="44"/>
      <c r="Q22" s="47"/>
    </row>
    <row r="23" spans="2:17" s="24" customFormat="1" ht="18.75" customHeight="1">
      <c r="B23" s="5"/>
      <c r="C23" s="6"/>
      <c r="D23" s="6"/>
      <c r="E23" s="6" t="s">
        <v>83</v>
      </c>
      <c r="F23" s="6"/>
      <c r="G23" s="6"/>
      <c r="H23" s="6"/>
      <c r="I23" s="6"/>
      <c r="J23" s="6"/>
      <c r="K23" s="6"/>
      <c r="L23" s="27"/>
      <c r="M23" s="37">
        <v>176003760</v>
      </c>
      <c r="N23" s="37">
        <f>14499+1580665+2111736+195111507+37400</f>
        <v>198855807</v>
      </c>
      <c r="O23" s="28">
        <f t="shared" si="0"/>
        <v>22852047</v>
      </c>
      <c r="P23" s="44"/>
      <c r="Q23" s="47"/>
    </row>
    <row r="24" spans="2:17" s="24" customFormat="1" ht="18.75" customHeight="1">
      <c r="B24" s="5"/>
      <c r="C24" s="6"/>
      <c r="D24" s="6"/>
      <c r="E24" s="6" t="s">
        <v>35</v>
      </c>
      <c r="F24" s="6"/>
      <c r="G24" s="6"/>
      <c r="H24" s="6"/>
      <c r="I24" s="6"/>
      <c r="J24" s="6"/>
      <c r="K24" s="6"/>
      <c r="L24" s="27"/>
      <c r="M24" s="37">
        <v>4145064</v>
      </c>
      <c r="N24" s="37">
        <v>3795844</v>
      </c>
      <c r="O24" s="28">
        <f t="shared" si="0"/>
        <v>-349220</v>
      </c>
      <c r="P24" s="44"/>
      <c r="Q24" s="47"/>
    </row>
    <row r="25" spans="2:17" s="24" customFormat="1" ht="18.75" customHeight="1">
      <c r="B25" s="5"/>
      <c r="C25" s="6"/>
      <c r="D25" s="6"/>
      <c r="E25" s="6" t="s">
        <v>38</v>
      </c>
      <c r="F25" s="6"/>
      <c r="G25" s="6"/>
      <c r="H25" s="6"/>
      <c r="I25" s="6"/>
      <c r="J25" s="6"/>
      <c r="K25" s="6"/>
      <c r="L25" s="27"/>
      <c r="M25" s="37">
        <v>60000</v>
      </c>
      <c r="N25" s="37">
        <v>60000</v>
      </c>
      <c r="O25" s="28">
        <f t="shared" si="0"/>
        <v>0</v>
      </c>
      <c r="P25" s="44"/>
      <c r="Q25" s="47"/>
    </row>
    <row r="26" spans="2:17" s="24" customFormat="1" ht="18.75" customHeight="1">
      <c r="B26" s="5"/>
      <c r="C26" s="6"/>
      <c r="D26" s="6"/>
      <c r="E26" s="6" t="s">
        <v>39</v>
      </c>
      <c r="F26" s="6"/>
      <c r="G26" s="6"/>
      <c r="H26" s="6"/>
      <c r="I26" s="6"/>
      <c r="J26" s="6"/>
      <c r="K26" s="6"/>
      <c r="L26" s="27"/>
      <c r="M26" s="37">
        <v>2362846</v>
      </c>
      <c r="N26" s="37">
        <v>1842350</v>
      </c>
      <c r="O26" s="28">
        <f t="shared" si="0"/>
        <v>-520496</v>
      </c>
      <c r="P26" s="44"/>
      <c r="Q26" s="47"/>
    </row>
    <row r="27" spans="2:17" s="24" customFormat="1" ht="18.75" customHeight="1" thickBot="1">
      <c r="B27" s="5"/>
      <c r="C27" s="6"/>
      <c r="D27" s="6"/>
      <c r="E27" s="6" t="s">
        <v>40</v>
      </c>
      <c r="F27" s="6"/>
      <c r="G27" s="6"/>
      <c r="H27" s="6"/>
      <c r="I27" s="6"/>
      <c r="J27" s="6"/>
      <c r="K27" s="6"/>
      <c r="L27" s="27"/>
      <c r="M27" s="41">
        <v>4193398</v>
      </c>
      <c r="N27" s="41">
        <v>6071533</v>
      </c>
      <c r="O27" s="29">
        <f t="shared" si="0"/>
        <v>1878135</v>
      </c>
      <c r="P27" s="44"/>
      <c r="Q27" s="47"/>
    </row>
    <row r="28" spans="2:17" s="24" customFormat="1" ht="18.75" customHeight="1" thickBot="1">
      <c r="B28" s="8"/>
      <c r="C28" s="9"/>
      <c r="D28" s="9"/>
      <c r="E28" s="9"/>
      <c r="F28" s="9"/>
      <c r="G28" s="9"/>
      <c r="H28" s="9" t="s">
        <v>14</v>
      </c>
      <c r="I28" s="9"/>
      <c r="J28" s="9"/>
      <c r="K28" s="9"/>
      <c r="L28" s="30"/>
      <c r="M28" s="38">
        <f>SUM(M17:M27)</f>
        <v>249475938</v>
      </c>
      <c r="N28" s="38">
        <f>SUM(N17:N27)</f>
        <v>273346311</v>
      </c>
      <c r="O28" s="31">
        <f>N28-M28</f>
        <v>23870373</v>
      </c>
      <c r="P28" s="44">
        <f>SUM(O17:O27)</f>
        <v>23870373</v>
      </c>
      <c r="Q28" s="47">
        <f>+O28-P28</f>
        <v>0</v>
      </c>
    </row>
    <row r="29" spans="2:17" s="24" customFormat="1" ht="18.75" customHeight="1">
      <c r="B29" s="5"/>
      <c r="C29" s="6"/>
      <c r="D29" s="6" t="s">
        <v>3</v>
      </c>
      <c r="E29" s="6"/>
      <c r="F29" s="6"/>
      <c r="G29" s="6"/>
      <c r="H29" s="6"/>
      <c r="I29" s="6"/>
      <c r="J29" s="6"/>
      <c r="K29" s="6"/>
      <c r="L29" s="27"/>
      <c r="M29" s="39"/>
      <c r="N29" s="39"/>
      <c r="O29" s="26"/>
      <c r="P29" s="44"/>
      <c r="Q29" s="47"/>
    </row>
    <row r="30" spans="2:17" s="24" customFormat="1" ht="18.75" customHeight="1">
      <c r="B30" s="5"/>
      <c r="C30" s="6"/>
      <c r="D30" s="6"/>
      <c r="E30" s="6" t="s">
        <v>4</v>
      </c>
      <c r="F30" s="6"/>
      <c r="G30" s="6"/>
      <c r="H30" s="6"/>
      <c r="I30" s="6"/>
      <c r="J30" s="6"/>
      <c r="K30" s="6"/>
      <c r="L30" s="27"/>
      <c r="M30" s="37"/>
      <c r="N30" s="37"/>
      <c r="O30" s="28"/>
      <c r="P30" s="44"/>
      <c r="Q30" s="47"/>
    </row>
    <row r="31" spans="2:17" s="24" customFormat="1" ht="18.75" customHeight="1">
      <c r="B31" s="5"/>
      <c r="C31" s="6"/>
      <c r="D31" s="6"/>
      <c r="E31" s="6"/>
      <c r="F31" s="6" t="s">
        <v>42</v>
      </c>
      <c r="G31" s="6"/>
      <c r="H31" s="6"/>
      <c r="I31" s="6"/>
      <c r="J31" s="6"/>
      <c r="K31" s="6"/>
      <c r="L31" s="27"/>
      <c r="M31" s="37"/>
      <c r="N31" s="37"/>
      <c r="O31" s="28"/>
      <c r="P31" s="44"/>
      <c r="Q31" s="47"/>
    </row>
    <row r="32" spans="2:17" s="24" customFormat="1" ht="18.75" customHeight="1">
      <c r="B32" s="5"/>
      <c r="C32" s="6"/>
      <c r="D32" s="6"/>
      <c r="E32" s="27" t="s">
        <v>43</v>
      </c>
      <c r="F32" s="6"/>
      <c r="G32" s="6"/>
      <c r="H32" s="6"/>
      <c r="I32" s="6"/>
      <c r="J32" s="6"/>
      <c r="K32" s="6"/>
      <c r="M32" s="40">
        <v>83833539</v>
      </c>
      <c r="N32" s="40">
        <v>81082984</v>
      </c>
      <c r="O32" s="28">
        <f aca="true" t="shared" si="1" ref="O32:O62">N32-M32</f>
        <v>-2750555</v>
      </c>
      <c r="P32" s="44"/>
      <c r="Q32" s="47"/>
    </row>
    <row r="33" spans="2:17" s="24" customFormat="1" ht="18.75" customHeight="1">
      <c r="B33" s="5"/>
      <c r="C33" s="6"/>
      <c r="D33" s="6"/>
      <c r="E33" s="27" t="s">
        <v>44</v>
      </c>
      <c r="F33" s="6"/>
      <c r="G33" s="6"/>
      <c r="H33" s="6"/>
      <c r="I33" s="6"/>
      <c r="J33" s="6"/>
      <c r="K33" s="6"/>
      <c r="M33" s="40">
        <v>4885343</v>
      </c>
      <c r="N33" s="40">
        <v>2521653</v>
      </c>
      <c r="O33" s="28">
        <f t="shared" si="1"/>
        <v>-2363690</v>
      </c>
      <c r="P33" s="44"/>
      <c r="Q33" s="47"/>
    </row>
    <row r="34" spans="2:17" s="24" customFormat="1" ht="18.75" customHeight="1">
      <c r="B34" s="5"/>
      <c r="C34" s="6"/>
      <c r="D34" s="6"/>
      <c r="E34" s="27" t="s">
        <v>45</v>
      </c>
      <c r="F34" s="6"/>
      <c r="G34" s="6"/>
      <c r="H34" s="6"/>
      <c r="I34" s="6"/>
      <c r="J34" s="6"/>
      <c r="K34" s="6"/>
      <c r="M34" s="40">
        <v>11159473</v>
      </c>
      <c r="N34" s="40">
        <v>13763587</v>
      </c>
      <c r="O34" s="28">
        <f t="shared" si="1"/>
        <v>2604114</v>
      </c>
      <c r="P34" s="44"/>
      <c r="Q34" s="47"/>
    </row>
    <row r="35" spans="2:17" s="24" customFormat="1" ht="18.75" customHeight="1">
      <c r="B35" s="5"/>
      <c r="C35" s="6"/>
      <c r="D35" s="6"/>
      <c r="E35" s="27" t="s">
        <v>46</v>
      </c>
      <c r="F35" s="6"/>
      <c r="G35" s="6"/>
      <c r="H35" s="6"/>
      <c r="I35" s="6"/>
      <c r="J35" s="6"/>
      <c r="K35" s="6"/>
      <c r="M35" s="40">
        <v>144798</v>
      </c>
      <c r="N35" s="40">
        <v>1417612</v>
      </c>
      <c r="O35" s="28">
        <f t="shared" si="1"/>
        <v>1272814</v>
      </c>
      <c r="P35" s="44"/>
      <c r="Q35" s="47"/>
    </row>
    <row r="36" spans="2:17" s="24" customFormat="1" ht="18.75" customHeight="1">
      <c r="B36" s="5"/>
      <c r="C36" s="6"/>
      <c r="D36" s="6"/>
      <c r="E36" s="27" t="s">
        <v>47</v>
      </c>
      <c r="F36" s="6"/>
      <c r="G36" s="6"/>
      <c r="H36" s="6"/>
      <c r="I36" s="6"/>
      <c r="J36" s="6"/>
      <c r="K36" s="6"/>
      <c r="M36" s="40">
        <v>7325369</v>
      </c>
      <c r="N36" s="40">
        <v>7089868</v>
      </c>
      <c r="O36" s="28">
        <f t="shared" si="1"/>
        <v>-235501</v>
      </c>
      <c r="P36" s="44"/>
      <c r="Q36" s="47"/>
    </row>
    <row r="37" spans="2:17" s="24" customFormat="1" ht="18.75" customHeight="1">
      <c r="B37" s="5"/>
      <c r="C37" s="6"/>
      <c r="D37" s="6"/>
      <c r="E37" s="27" t="s">
        <v>48</v>
      </c>
      <c r="F37" s="6"/>
      <c r="G37" s="6"/>
      <c r="H37" s="6"/>
      <c r="I37" s="6"/>
      <c r="J37" s="6"/>
      <c r="K37" s="6"/>
      <c r="M37" s="40">
        <v>22171523</v>
      </c>
      <c r="N37" s="40">
        <v>22439298</v>
      </c>
      <c r="O37" s="28">
        <f t="shared" si="1"/>
        <v>267775</v>
      </c>
      <c r="P37" s="44"/>
      <c r="Q37" s="47"/>
    </row>
    <row r="38" spans="2:17" s="24" customFormat="1" ht="18.75" customHeight="1">
      <c r="B38" s="5"/>
      <c r="C38" s="6"/>
      <c r="D38" s="6"/>
      <c r="E38" s="6"/>
      <c r="F38" s="6" t="s">
        <v>49</v>
      </c>
      <c r="G38" s="6"/>
      <c r="H38" s="6"/>
      <c r="I38" s="6"/>
      <c r="J38" s="6"/>
      <c r="K38" s="6"/>
      <c r="L38" s="27"/>
      <c r="M38" s="40"/>
      <c r="N38" s="40"/>
      <c r="O38" s="28"/>
      <c r="P38" s="44"/>
      <c r="Q38" s="47"/>
    </row>
    <row r="39" spans="2:17" s="24" customFormat="1" ht="18.75" customHeight="1">
      <c r="B39" s="5"/>
      <c r="C39" s="6"/>
      <c r="D39" s="6"/>
      <c r="E39" s="27" t="s">
        <v>50</v>
      </c>
      <c r="F39" s="6"/>
      <c r="G39" s="6"/>
      <c r="H39" s="6"/>
      <c r="I39" s="6"/>
      <c r="J39" s="6"/>
      <c r="K39" s="6"/>
      <c r="M39" s="40">
        <v>1878063</v>
      </c>
      <c r="N39" s="40">
        <v>1882604</v>
      </c>
      <c r="O39" s="28">
        <f t="shared" si="1"/>
        <v>4541</v>
      </c>
      <c r="P39" s="44"/>
      <c r="Q39" s="47"/>
    </row>
    <row r="40" spans="2:17" s="24" customFormat="1" ht="18.75" customHeight="1">
      <c r="B40" s="5"/>
      <c r="C40" s="6"/>
      <c r="D40" s="6"/>
      <c r="E40" s="27" t="s">
        <v>51</v>
      </c>
      <c r="F40" s="6"/>
      <c r="G40" s="6"/>
      <c r="H40" s="6"/>
      <c r="I40" s="6"/>
      <c r="J40" s="6"/>
      <c r="K40" s="6"/>
      <c r="M40" s="40">
        <v>3492228</v>
      </c>
      <c r="N40" s="40">
        <v>3759451</v>
      </c>
      <c r="O40" s="28">
        <f t="shared" si="1"/>
        <v>267223</v>
      </c>
      <c r="P40" s="44"/>
      <c r="Q40" s="47"/>
    </row>
    <row r="41" spans="2:17" s="24" customFormat="1" ht="18.75" customHeight="1">
      <c r="B41" s="5"/>
      <c r="C41" s="6"/>
      <c r="D41" s="6"/>
      <c r="E41" s="27" t="s">
        <v>52</v>
      </c>
      <c r="F41" s="6"/>
      <c r="G41" s="6"/>
      <c r="H41" s="6"/>
      <c r="I41" s="6"/>
      <c r="J41" s="6"/>
      <c r="K41" s="6"/>
      <c r="M41" s="40">
        <v>1182827</v>
      </c>
      <c r="N41" s="40">
        <v>788770</v>
      </c>
      <c r="O41" s="28">
        <f t="shared" si="1"/>
        <v>-394057</v>
      </c>
      <c r="P41" s="44"/>
      <c r="Q41" s="47"/>
    </row>
    <row r="42" spans="2:17" s="24" customFormat="1" ht="18.75" customHeight="1">
      <c r="B42" s="5"/>
      <c r="C42" s="6"/>
      <c r="D42" s="6"/>
      <c r="E42" s="27" t="s">
        <v>53</v>
      </c>
      <c r="F42" s="6"/>
      <c r="G42" s="6"/>
      <c r="H42" s="6"/>
      <c r="I42" s="6"/>
      <c r="J42" s="6"/>
      <c r="K42" s="6"/>
      <c r="M42" s="37">
        <v>1237175</v>
      </c>
      <c r="N42" s="37">
        <v>5371819</v>
      </c>
      <c r="O42" s="28">
        <f t="shared" si="1"/>
        <v>4134644</v>
      </c>
      <c r="P42" s="44"/>
      <c r="Q42" s="47"/>
    </row>
    <row r="43" spans="2:17" s="24" customFormat="1" ht="18.75" customHeight="1">
      <c r="B43" s="5"/>
      <c r="C43" s="6"/>
      <c r="D43" s="6"/>
      <c r="E43" s="27" t="s">
        <v>54</v>
      </c>
      <c r="F43" s="6"/>
      <c r="G43" s="6"/>
      <c r="H43" s="6"/>
      <c r="I43" s="6"/>
      <c r="J43" s="6"/>
      <c r="K43" s="6"/>
      <c r="M43" s="37">
        <v>120765</v>
      </c>
      <c r="N43" s="37">
        <v>143240</v>
      </c>
      <c r="O43" s="28">
        <f t="shared" si="1"/>
        <v>22475</v>
      </c>
      <c r="P43" s="44"/>
      <c r="Q43" s="47"/>
    </row>
    <row r="44" spans="2:17" s="24" customFormat="1" ht="18.75" customHeight="1">
      <c r="B44" s="5"/>
      <c r="C44" s="6"/>
      <c r="D44" s="6"/>
      <c r="E44" s="27" t="s">
        <v>55</v>
      </c>
      <c r="F44" s="6"/>
      <c r="G44" s="6"/>
      <c r="H44" s="6"/>
      <c r="I44" s="6"/>
      <c r="J44" s="6"/>
      <c r="K44" s="6"/>
      <c r="M44" s="37">
        <v>4695312</v>
      </c>
      <c r="N44" s="37">
        <v>3822921</v>
      </c>
      <c r="O44" s="28">
        <f t="shared" si="1"/>
        <v>-872391</v>
      </c>
      <c r="P44" s="44"/>
      <c r="Q44" s="47"/>
    </row>
    <row r="45" spans="2:17" s="24" customFormat="1" ht="18.75" customHeight="1">
      <c r="B45" s="5"/>
      <c r="C45" s="6"/>
      <c r="D45" s="6"/>
      <c r="E45" s="27" t="s">
        <v>56</v>
      </c>
      <c r="F45" s="6"/>
      <c r="G45" s="6"/>
      <c r="H45" s="6"/>
      <c r="I45" s="6"/>
      <c r="J45" s="6"/>
      <c r="K45" s="6"/>
      <c r="M45" s="37">
        <v>206831</v>
      </c>
      <c r="N45" s="37">
        <v>180651</v>
      </c>
      <c r="O45" s="28">
        <f t="shared" si="1"/>
        <v>-26180</v>
      </c>
      <c r="P45" s="44"/>
      <c r="Q45" s="47"/>
    </row>
    <row r="46" spans="2:17" s="24" customFormat="1" ht="18.75" customHeight="1">
      <c r="B46" s="5"/>
      <c r="C46" s="6"/>
      <c r="D46" s="6"/>
      <c r="E46" s="27" t="s">
        <v>57</v>
      </c>
      <c r="F46" s="6"/>
      <c r="G46" s="6"/>
      <c r="H46" s="6"/>
      <c r="I46" s="6"/>
      <c r="J46" s="6"/>
      <c r="K46" s="6"/>
      <c r="M46" s="37">
        <v>627350</v>
      </c>
      <c r="N46" s="37">
        <v>640262</v>
      </c>
      <c r="O46" s="28">
        <f t="shared" si="1"/>
        <v>12912</v>
      </c>
      <c r="P46" s="44"/>
      <c r="Q46" s="47"/>
    </row>
    <row r="47" spans="2:17" s="24" customFormat="1" ht="18.75" customHeight="1">
      <c r="B47" s="5"/>
      <c r="C47" s="6"/>
      <c r="D47" s="6"/>
      <c r="E47" s="27" t="s">
        <v>58</v>
      </c>
      <c r="F47" s="6"/>
      <c r="G47" s="6"/>
      <c r="H47" s="6"/>
      <c r="I47" s="6"/>
      <c r="J47" s="6"/>
      <c r="K47" s="6"/>
      <c r="M47" s="37">
        <v>3358746</v>
      </c>
      <c r="N47" s="37">
        <v>3353550</v>
      </c>
      <c r="O47" s="28">
        <f t="shared" si="1"/>
        <v>-5196</v>
      </c>
      <c r="P47" s="44"/>
      <c r="Q47" s="47"/>
    </row>
    <row r="48" spans="2:17" s="24" customFormat="1" ht="18.75" customHeight="1">
      <c r="B48" s="5"/>
      <c r="C48" s="6"/>
      <c r="D48" s="6"/>
      <c r="E48" s="27" t="s">
        <v>59</v>
      </c>
      <c r="F48" s="6"/>
      <c r="G48" s="6"/>
      <c r="H48" s="6"/>
      <c r="I48" s="6"/>
      <c r="J48" s="6"/>
      <c r="K48" s="6"/>
      <c r="M48" s="37">
        <v>857403</v>
      </c>
      <c r="N48" s="37">
        <v>747119</v>
      </c>
      <c r="O48" s="28">
        <f t="shared" si="1"/>
        <v>-110284</v>
      </c>
      <c r="P48" s="44"/>
      <c r="Q48" s="47"/>
    </row>
    <row r="49" spans="2:17" s="24" customFormat="1" ht="18.75" customHeight="1">
      <c r="B49" s="5"/>
      <c r="C49" s="6"/>
      <c r="D49" s="6"/>
      <c r="E49" s="27" t="s">
        <v>60</v>
      </c>
      <c r="F49" s="6"/>
      <c r="G49" s="6"/>
      <c r="H49" s="6"/>
      <c r="I49" s="6"/>
      <c r="J49" s="6"/>
      <c r="K49" s="6"/>
      <c r="M49" s="37">
        <v>107007216</v>
      </c>
      <c r="N49" s="37">
        <v>111360448</v>
      </c>
      <c r="O49" s="28">
        <f t="shared" si="1"/>
        <v>4353232</v>
      </c>
      <c r="P49" s="44"/>
      <c r="Q49" s="47"/>
    </row>
    <row r="50" spans="2:17" s="24" customFormat="1" ht="18.75" customHeight="1">
      <c r="B50" s="5"/>
      <c r="C50" s="6"/>
      <c r="D50" s="6"/>
      <c r="E50" s="27" t="s">
        <v>61</v>
      </c>
      <c r="F50" s="6"/>
      <c r="G50" s="6"/>
      <c r="H50" s="6"/>
      <c r="I50" s="6"/>
      <c r="J50" s="6"/>
      <c r="K50" s="6"/>
      <c r="M50" s="37">
        <v>4348407</v>
      </c>
      <c r="N50" s="37">
        <v>4060456</v>
      </c>
      <c r="O50" s="28">
        <f t="shared" si="1"/>
        <v>-287951</v>
      </c>
      <c r="P50" s="44"/>
      <c r="Q50" s="47"/>
    </row>
    <row r="51" spans="2:17" s="24" customFormat="1" ht="18.75" customHeight="1">
      <c r="B51" s="5"/>
      <c r="C51" s="6"/>
      <c r="D51" s="6"/>
      <c r="E51" s="27" t="s">
        <v>62</v>
      </c>
      <c r="F51" s="6"/>
      <c r="G51" s="6"/>
      <c r="H51" s="6"/>
      <c r="I51" s="6"/>
      <c r="J51" s="6"/>
      <c r="K51" s="6"/>
      <c r="M51" s="37">
        <v>352580</v>
      </c>
      <c r="N51" s="37">
        <v>506360</v>
      </c>
      <c r="O51" s="28">
        <f t="shared" si="1"/>
        <v>153780</v>
      </c>
      <c r="P51" s="44"/>
      <c r="Q51" s="47"/>
    </row>
    <row r="52" spans="2:17" s="24" customFormat="1" ht="18.75" customHeight="1">
      <c r="B52" s="5"/>
      <c r="C52" s="6"/>
      <c r="D52" s="6"/>
      <c r="E52" s="27" t="s">
        <v>73</v>
      </c>
      <c r="F52" s="6"/>
      <c r="G52" s="6"/>
      <c r="H52" s="6"/>
      <c r="I52" s="6"/>
      <c r="J52" s="6"/>
      <c r="K52" s="6"/>
      <c r="M52" s="37">
        <v>0</v>
      </c>
      <c r="N52" s="37">
        <v>0</v>
      </c>
      <c r="O52" s="28">
        <f>N52-M52</f>
        <v>0</v>
      </c>
      <c r="P52" s="44"/>
      <c r="Q52" s="47"/>
    </row>
    <row r="53" spans="2:17" s="24" customFormat="1" ht="18.75" customHeight="1">
      <c r="B53" s="5"/>
      <c r="C53" s="6"/>
      <c r="D53" s="6"/>
      <c r="E53" s="27" t="s">
        <v>63</v>
      </c>
      <c r="F53" s="6"/>
      <c r="G53" s="6"/>
      <c r="H53" s="6"/>
      <c r="I53" s="6"/>
      <c r="J53" s="6"/>
      <c r="K53" s="6"/>
      <c r="M53" s="37">
        <v>2276497</v>
      </c>
      <c r="N53" s="37">
        <v>2526755</v>
      </c>
      <c r="O53" s="28">
        <f t="shared" si="1"/>
        <v>250258</v>
      </c>
      <c r="P53" s="44"/>
      <c r="Q53" s="47"/>
    </row>
    <row r="54" spans="2:17" s="24" customFormat="1" ht="18.75" customHeight="1">
      <c r="B54" s="5"/>
      <c r="C54" s="6"/>
      <c r="D54" s="6"/>
      <c r="E54" s="27" t="s">
        <v>74</v>
      </c>
      <c r="F54" s="6"/>
      <c r="G54" s="6"/>
      <c r="H54" s="6"/>
      <c r="I54" s="6"/>
      <c r="J54" s="6"/>
      <c r="K54" s="6"/>
      <c r="M54" s="37">
        <v>1613410</v>
      </c>
      <c r="N54" s="37">
        <v>1313440</v>
      </c>
      <c r="O54" s="28">
        <f t="shared" si="1"/>
        <v>-299970</v>
      </c>
      <c r="P54" s="44"/>
      <c r="Q54" s="47"/>
    </row>
    <row r="55" spans="2:17" s="24" customFormat="1" ht="18.75" customHeight="1">
      <c r="B55" s="5"/>
      <c r="C55" s="6"/>
      <c r="D55" s="6"/>
      <c r="E55" s="27" t="s">
        <v>64</v>
      </c>
      <c r="F55" s="6"/>
      <c r="G55" s="6"/>
      <c r="H55" s="6"/>
      <c r="I55" s="6"/>
      <c r="J55" s="6"/>
      <c r="K55" s="6"/>
      <c r="M55" s="37">
        <v>0</v>
      </c>
      <c r="N55" s="37">
        <v>0</v>
      </c>
      <c r="O55" s="28">
        <f t="shared" si="1"/>
        <v>0</v>
      </c>
      <c r="P55" s="44"/>
      <c r="Q55" s="47"/>
    </row>
    <row r="56" spans="2:17" s="24" customFormat="1" ht="18.75" customHeight="1">
      <c r="B56" s="5"/>
      <c r="C56" s="6"/>
      <c r="D56" s="6"/>
      <c r="E56" s="27" t="s">
        <v>65</v>
      </c>
      <c r="F56" s="6"/>
      <c r="G56" s="6"/>
      <c r="H56" s="6"/>
      <c r="I56" s="6"/>
      <c r="J56" s="6"/>
      <c r="K56" s="6"/>
      <c r="M56" s="37">
        <v>1380</v>
      </c>
      <c r="N56" s="37">
        <v>43500</v>
      </c>
      <c r="O56" s="28">
        <f t="shared" si="1"/>
        <v>42120</v>
      </c>
      <c r="P56" s="44"/>
      <c r="Q56" s="47"/>
    </row>
    <row r="57" spans="2:17" s="24" customFormat="1" ht="18.75" customHeight="1">
      <c r="B57" s="5"/>
      <c r="C57" s="6"/>
      <c r="D57" s="6"/>
      <c r="E57" s="27" t="s">
        <v>66</v>
      </c>
      <c r="F57" s="6"/>
      <c r="G57" s="6"/>
      <c r="H57" s="6"/>
      <c r="I57" s="6"/>
      <c r="J57" s="6"/>
      <c r="K57" s="6"/>
      <c r="M57" s="37">
        <v>44000</v>
      </c>
      <c r="N57" s="37">
        <v>341206</v>
      </c>
      <c r="O57" s="28">
        <f t="shared" si="1"/>
        <v>297206</v>
      </c>
      <c r="P57" s="44"/>
      <c r="Q57" s="47"/>
    </row>
    <row r="58" spans="2:17" s="24" customFormat="1" ht="18.75" customHeight="1">
      <c r="B58" s="5"/>
      <c r="C58" s="6"/>
      <c r="D58" s="6"/>
      <c r="E58" s="27" t="s">
        <v>67</v>
      </c>
      <c r="F58" s="6"/>
      <c r="G58" s="6"/>
      <c r="H58" s="6"/>
      <c r="I58" s="6"/>
      <c r="J58" s="6"/>
      <c r="K58" s="6"/>
      <c r="M58" s="40">
        <v>65188</v>
      </c>
      <c r="N58" s="40">
        <v>64740</v>
      </c>
      <c r="O58" s="28">
        <f t="shared" si="1"/>
        <v>-448</v>
      </c>
      <c r="P58" s="44"/>
      <c r="Q58" s="47"/>
    </row>
    <row r="59" spans="2:17" s="24" customFormat="1" ht="18.75" customHeight="1">
      <c r="B59" s="5"/>
      <c r="C59" s="6"/>
      <c r="D59" s="6"/>
      <c r="E59" s="27" t="s">
        <v>68</v>
      </c>
      <c r="F59" s="6"/>
      <c r="G59" s="6"/>
      <c r="H59" s="6"/>
      <c r="I59" s="6"/>
      <c r="J59" s="6"/>
      <c r="K59" s="6"/>
      <c r="M59" s="40">
        <v>2012970</v>
      </c>
      <c r="N59" s="40">
        <v>2042138</v>
      </c>
      <c r="O59" s="28">
        <f t="shared" si="1"/>
        <v>29168</v>
      </c>
      <c r="P59" s="44"/>
      <c r="Q59" s="47"/>
    </row>
    <row r="60" spans="2:17" s="24" customFormat="1" ht="18.75" customHeight="1">
      <c r="B60" s="5"/>
      <c r="C60" s="6"/>
      <c r="D60" s="6"/>
      <c r="E60" s="27" t="s">
        <v>72</v>
      </c>
      <c r="F60" s="6"/>
      <c r="G60" s="6"/>
      <c r="H60" s="6"/>
      <c r="I60" s="6"/>
      <c r="J60" s="6"/>
      <c r="K60" s="6"/>
      <c r="M60" s="40">
        <v>1728</v>
      </c>
      <c r="N60" s="40">
        <v>3240</v>
      </c>
      <c r="O60" s="28">
        <f t="shared" si="1"/>
        <v>1512</v>
      </c>
      <c r="P60" s="44"/>
      <c r="Q60" s="47"/>
    </row>
    <row r="61" spans="2:17" s="24" customFormat="1" ht="18.75" customHeight="1">
      <c r="B61" s="5"/>
      <c r="C61" s="6"/>
      <c r="D61" s="6"/>
      <c r="E61" s="27" t="s">
        <v>69</v>
      </c>
      <c r="F61" s="6"/>
      <c r="G61" s="6"/>
      <c r="H61" s="6"/>
      <c r="I61" s="6"/>
      <c r="J61" s="6"/>
      <c r="K61" s="6"/>
      <c r="M61" s="40">
        <v>629066</v>
      </c>
      <c r="N61" s="40">
        <v>387253</v>
      </c>
      <c r="O61" s="28">
        <f t="shared" si="1"/>
        <v>-241813</v>
      </c>
      <c r="P61" s="44"/>
      <c r="Q61" s="47"/>
    </row>
    <row r="62" spans="2:17" s="24" customFormat="1" ht="18.75" customHeight="1">
      <c r="B62" s="5"/>
      <c r="C62" s="6"/>
      <c r="D62" s="6"/>
      <c r="E62" s="27" t="s">
        <v>82</v>
      </c>
      <c r="F62" s="6"/>
      <c r="G62" s="6"/>
      <c r="H62" s="6"/>
      <c r="I62" s="6"/>
      <c r="J62" s="6"/>
      <c r="K62" s="6"/>
      <c r="M62" s="40">
        <v>0</v>
      </c>
      <c r="N62" s="40">
        <v>916962</v>
      </c>
      <c r="O62" s="28">
        <f t="shared" si="1"/>
        <v>916962</v>
      </c>
      <c r="P62" s="44"/>
      <c r="Q62" s="47"/>
    </row>
    <row r="63" spans="2:17" s="24" customFormat="1" ht="18.75" customHeight="1">
      <c r="B63" s="5"/>
      <c r="C63" s="6"/>
      <c r="D63" s="6"/>
      <c r="E63" s="6"/>
      <c r="F63" s="6"/>
      <c r="G63" s="6" t="s">
        <v>7</v>
      </c>
      <c r="H63" s="6"/>
      <c r="I63" s="6"/>
      <c r="J63" s="6"/>
      <c r="K63" s="6"/>
      <c r="L63" s="27"/>
      <c r="M63" s="37">
        <f>SUM(M31:M62)</f>
        <v>265529187</v>
      </c>
      <c r="N63" s="37">
        <f>SUM(N31:N62)</f>
        <v>272571887</v>
      </c>
      <c r="O63" s="28">
        <f>N63-M63</f>
        <v>7042700</v>
      </c>
      <c r="P63" s="44">
        <f>SUM(O32:O62)</f>
        <v>7042700</v>
      </c>
      <c r="Q63" s="47">
        <f>+O63-P63</f>
        <v>0</v>
      </c>
    </row>
    <row r="64" spans="2:17" s="24" customFormat="1" ht="18.75" customHeight="1">
      <c r="B64" s="5"/>
      <c r="C64" s="6"/>
      <c r="D64" s="6"/>
      <c r="E64" s="6" t="s">
        <v>5</v>
      </c>
      <c r="F64" s="6"/>
      <c r="G64" s="6"/>
      <c r="H64" s="6"/>
      <c r="I64" s="6"/>
      <c r="J64" s="6"/>
      <c r="K64" s="6"/>
      <c r="L64" s="27"/>
      <c r="M64" s="39"/>
      <c r="N64" s="39"/>
      <c r="O64" s="26"/>
      <c r="P64" s="44"/>
      <c r="Q64" s="47"/>
    </row>
    <row r="65" spans="2:19" s="24" customFormat="1" ht="18.75" customHeight="1">
      <c r="B65" s="5"/>
      <c r="C65" s="6"/>
      <c r="D65" s="6"/>
      <c r="E65" s="6"/>
      <c r="F65" s="6" t="s">
        <v>6</v>
      </c>
      <c r="G65" s="6"/>
      <c r="H65" s="6"/>
      <c r="I65" s="6"/>
      <c r="J65" s="6"/>
      <c r="K65" s="6"/>
      <c r="L65" s="27"/>
      <c r="M65" s="37">
        <v>0</v>
      </c>
      <c r="N65" s="37">
        <v>0</v>
      </c>
      <c r="O65" s="28">
        <f>N65-M65</f>
        <v>0</v>
      </c>
      <c r="P65" s="44"/>
      <c r="Q65" s="47"/>
      <c r="S65" s="36"/>
    </row>
    <row r="66" spans="2:17" s="24" customFormat="1" ht="18.75" customHeight="1">
      <c r="B66" s="5"/>
      <c r="C66" s="6"/>
      <c r="D66" s="6"/>
      <c r="E66" s="6"/>
      <c r="F66" s="6" t="s">
        <v>8</v>
      </c>
      <c r="G66" s="6"/>
      <c r="H66" s="6"/>
      <c r="I66" s="6"/>
      <c r="J66" s="6"/>
      <c r="K66" s="6"/>
      <c r="L66" s="27"/>
      <c r="M66" s="40">
        <v>0</v>
      </c>
      <c r="N66" s="40">
        <v>0</v>
      </c>
      <c r="O66" s="28">
        <f>N66-M66</f>
        <v>0</v>
      </c>
      <c r="P66" s="44"/>
      <c r="Q66" s="47"/>
    </row>
    <row r="67" spans="2:17" s="24" customFormat="1" ht="18.75" customHeight="1" thickBot="1">
      <c r="B67" s="5"/>
      <c r="C67" s="6"/>
      <c r="D67" s="6"/>
      <c r="E67" s="6"/>
      <c r="F67" s="6"/>
      <c r="G67" s="6" t="s">
        <v>18</v>
      </c>
      <c r="H67" s="6"/>
      <c r="I67" s="6"/>
      <c r="J67" s="6"/>
      <c r="K67" s="6"/>
      <c r="L67" s="27"/>
      <c r="M67" s="40">
        <f>SUM(M65:M66)</f>
        <v>0</v>
      </c>
      <c r="N67" s="40">
        <v>0</v>
      </c>
      <c r="O67" s="28">
        <f>N67-M67</f>
        <v>0</v>
      </c>
      <c r="P67" s="44"/>
      <c r="Q67" s="47"/>
    </row>
    <row r="68" spans="2:17" s="24" customFormat="1" ht="18.75" customHeight="1" thickBot="1">
      <c r="B68" s="8"/>
      <c r="C68" s="9"/>
      <c r="D68" s="9"/>
      <c r="E68" s="9"/>
      <c r="F68" s="9"/>
      <c r="G68" s="9"/>
      <c r="H68" s="9" t="s">
        <v>9</v>
      </c>
      <c r="I68" s="9"/>
      <c r="J68" s="9"/>
      <c r="K68" s="9"/>
      <c r="L68" s="30"/>
      <c r="M68" s="38">
        <f>M63+M67</f>
        <v>265529187</v>
      </c>
      <c r="N68" s="38">
        <f>N63+N67</f>
        <v>272571887</v>
      </c>
      <c r="O68" s="31">
        <f>N68-M68</f>
        <v>7042700</v>
      </c>
      <c r="P68" s="44"/>
      <c r="Q68" s="47"/>
    </row>
    <row r="69" spans="2:17" s="24" customFormat="1" ht="18.75" customHeight="1">
      <c r="B69" s="5"/>
      <c r="C69" s="6"/>
      <c r="D69" s="6"/>
      <c r="E69" s="6"/>
      <c r="F69" s="6"/>
      <c r="G69" s="10"/>
      <c r="H69" s="6" t="s">
        <v>10</v>
      </c>
      <c r="I69" s="10"/>
      <c r="J69" s="6"/>
      <c r="K69" s="6"/>
      <c r="L69" s="27"/>
      <c r="M69" s="39">
        <f>M28-M68</f>
        <v>-16053249</v>
      </c>
      <c r="N69" s="39">
        <f>N28-N68</f>
        <v>774424</v>
      </c>
      <c r="O69" s="32">
        <f>N69-M69</f>
        <v>16827673</v>
      </c>
      <c r="P69" s="44">
        <f>+O28-O68</f>
        <v>16827673</v>
      </c>
      <c r="Q69" s="47">
        <f>+O69-P69</f>
        <v>0</v>
      </c>
    </row>
    <row r="70" spans="2:17" s="24" customFormat="1" ht="18.75" customHeight="1">
      <c r="B70" s="5"/>
      <c r="C70" s="6" t="s">
        <v>11</v>
      </c>
      <c r="D70" s="6"/>
      <c r="E70" s="6"/>
      <c r="F70" s="6"/>
      <c r="G70" s="6"/>
      <c r="H70" s="6"/>
      <c r="I70" s="6"/>
      <c r="J70" s="6"/>
      <c r="K70" s="6"/>
      <c r="L70" s="27"/>
      <c r="M70" s="37"/>
      <c r="N70" s="37"/>
      <c r="O70" s="28"/>
      <c r="P70" s="44"/>
      <c r="Q70" s="47"/>
    </row>
    <row r="71" spans="2:17" s="24" customFormat="1" ht="18.75" customHeight="1">
      <c r="B71" s="5"/>
      <c r="C71" s="6"/>
      <c r="D71" s="6" t="s">
        <v>12</v>
      </c>
      <c r="E71" s="6"/>
      <c r="F71" s="6"/>
      <c r="G71" s="6"/>
      <c r="H71" s="6"/>
      <c r="I71" s="6"/>
      <c r="J71" s="6"/>
      <c r="K71" s="6"/>
      <c r="L71" s="27"/>
      <c r="M71" s="37"/>
      <c r="N71" s="37"/>
      <c r="O71" s="28"/>
      <c r="P71" s="44"/>
      <c r="Q71" s="47"/>
    </row>
    <row r="72" spans="2:17" s="24" customFormat="1" ht="18.75" customHeight="1">
      <c r="B72" s="5"/>
      <c r="C72" s="6"/>
      <c r="D72" s="6"/>
      <c r="E72" s="6" t="s">
        <v>84</v>
      </c>
      <c r="F72" s="6"/>
      <c r="G72" s="6"/>
      <c r="H72" s="6"/>
      <c r="I72" s="6"/>
      <c r="J72" s="6"/>
      <c r="K72" s="6"/>
      <c r="L72" s="27"/>
      <c r="M72" s="40">
        <v>140209</v>
      </c>
      <c r="N72" s="40">
        <v>0</v>
      </c>
      <c r="O72" s="29">
        <f>N72-M72</f>
        <v>-140209</v>
      </c>
      <c r="P72" s="44"/>
      <c r="Q72" s="47"/>
    </row>
    <row r="73" spans="2:17" s="24" customFormat="1" ht="18.75" customHeight="1">
      <c r="B73" s="5"/>
      <c r="C73" s="6"/>
      <c r="D73" s="6"/>
      <c r="E73" s="6" t="s">
        <v>41</v>
      </c>
      <c r="F73" s="6"/>
      <c r="G73" s="6"/>
      <c r="H73" s="6"/>
      <c r="I73" s="6"/>
      <c r="J73" s="6"/>
      <c r="K73" s="6"/>
      <c r="L73" s="27"/>
      <c r="M73" s="40">
        <v>1954172</v>
      </c>
      <c r="N73" s="40">
        <v>916774</v>
      </c>
      <c r="O73" s="29">
        <f>N73-M73</f>
        <v>-1037398</v>
      </c>
      <c r="P73" s="44"/>
      <c r="Q73" s="47"/>
    </row>
    <row r="74" spans="2:17" s="24" customFormat="1" ht="18.75" customHeight="1" thickBot="1">
      <c r="B74" s="5"/>
      <c r="C74" s="6"/>
      <c r="D74" s="6"/>
      <c r="E74" s="6" t="s">
        <v>15</v>
      </c>
      <c r="F74" s="6"/>
      <c r="G74" s="6"/>
      <c r="H74" s="6"/>
      <c r="I74" s="6"/>
      <c r="J74" s="6"/>
      <c r="K74" s="6"/>
      <c r="L74" s="27"/>
      <c r="M74" s="41">
        <v>0</v>
      </c>
      <c r="N74" s="41">
        <v>0</v>
      </c>
      <c r="O74" s="33">
        <f>N74-M74</f>
        <v>0</v>
      </c>
      <c r="P74" s="44"/>
      <c r="Q74" s="47"/>
    </row>
    <row r="75" spans="2:17" s="24" customFormat="1" ht="18.75" customHeight="1" thickBot="1">
      <c r="B75" s="8"/>
      <c r="C75" s="9"/>
      <c r="D75" s="9"/>
      <c r="E75" s="9"/>
      <c r="F75" s="9"/>
      <c r="G75" s="9"/>
      <c r="H75" s="9" t="s">
        <v>13</v>
      </c>
      <c r="I75" s="9"/>
      <c r="J75" s="9"/>
      <c r="K75" s="9"/>
      <c r="L75" s="30"/>
      <c r="M75" s="38">
        <f>SUM(M72:M74)</f>
        <v>2094381</v>
      </c>
      <c r="N75" s="38">
        <f>SUM(N72:N74)</f>
        <v>916774</v>
      </c>
      <c r="O75" s="33">
        <f>N75-M75</f>
        <v>-1177607</v>
      </c>
      <c r="P75" s="44">
        <f>SUM(O72:O74)</f>
        <v>-1177607</v>
      </c>
      <c r="Q75" s="47">
        <f>+O75-P75</f>
        <v>0</v>
      </c>
    </row>
    <row r="76" spans="2:17" s="24" customFormat="1" ht="18.75" customHeight="1">
      <c r="B76" s="5"/>
      <c r="C76" s="6"/>
      <c r="D76" s="6" t="s">
        <v>16</v>
      </c>
      <c r="E76" s="6"/>
      <c r="F76" s="6"/>
      <c r="G76" s="6"/>
      <c r="H76" s="6"/>
      <c r="I76" s="6"/>
      <c r="J76" s="6"/>
      <c r="K76" s="6"/>
      <c r="L76" s="27"/>
      <c r="M76" s="39"/>
      <c r="N76" s="39"/>
      <c r="O76" s="26"/>
      <c r="P76" s="44"/>
      <c r="Q76" s="47"/>
    </row>
    <row r="77" spans="2:17" s="24" customFormat="1" ht="18.75" customHeight="1">
      <c r="B77" s="5"/>
      <c r="C77" s="6"/>
      <c r="D77" s="6"/>
      <c r="E77" s="6" t="s">
        <v>31</v>
      </c>
      <c r="F77" s="6"/>
      <c r="G77" s="6"/>
      <c r="H77" s="6"/>
      <c r="I77" s="6"/>
      <c r="J77" s="6"/>
      <c r="K77" s="6"/>
      <c r="L77" s="27"/>
      <c r="M77" s="40">
        <v>1</v>
      </c>
      <c r="N77" s="40">
        <v>0</v>
      </c>
      <c r="O77" s="29">
        <f>N77-M77</f>
        <v>-1</v>
      </c>
      <c r="P77" s="44"/>
      <c r="Q77" s="47"/>
    </row>
    <row r="78" spans="2:17" s="24" customFormat="1" ht="18.75" customHeight="1" thickBot="1">
      <c r="B78" s="13"/>
      <c r="C78" s="14"/>
      <c r="D78" s="14"/>
      <c r="E78" s="6" t="s">
        <v>32</v>
      </c>
      <c r="F78" s="14"/>
      <c r="G78" s="14"/>
      <c r="H78" s="14"/>
      <c r="I78" s="14"/>
      <c r="J78" s="14"/>
      <c r="K78" s="14"/>
      <c r="L78" s="34"/>
      <c r="M78" s="41">
        <v>0</v>
      </c>
      <c r="N78" s="41">
        <v>0</v>
      </c>
      <c r="O78" s="29">
        <f>N78-M78</f>
        <v>0</v>
      </c>
      <c r="P78" s="44"/>
      <c r="Q78" s="47"/>
    </row>
    <row r="79" spans="2:17" s="24" customFormat="1" ht="18.75" customHeight="1" thickBot="1">
      <c r="B79" s="8"/>
      <c r="C79" s="9"/>
      <c r="D79" s="9"/>
      <c r="E79" s="9"/>
      <c r="F79" s="9"/>
      <c r="G79" s="9"/>
      <c r="H79" s="9" t="s">
        <v>17</v>
      </c>
      <c r="I79" s="9"/>
      <c r="J79" s="9"/>
      <c r="K79" s="9"/>
      <c r="L79" s="30"/>
      <c r="M79" s="38">
        <f>SUM(M77:M78)</f>
        <v>1</v>
      </c>
      <c r="N79" s="38">
        <f>SUM(N77:N78)</f>
        <v>0</v>
      </c>
      <c r="O79" s="31">
        <f>N79-M79</f>
        <v>-1</v>
      </c>
      <c r="P79" s="44">
        <f>SUM(O77:O78)</f>
        <v>-1</v>
      </c>
      <c r="Q79" s="47">
        <f>+O79-P79</f>
        <v>0</v>
      </c>
    </row>
    <row r="80" spans="2:17" s="24" customFormat="1" ht="18.75" customHeight="1">
      <c r="B80" s="5"/>
      <c r="C80" s="6"/>
      <c r="D80" s="6"/>
      <c r="E80" s="6"/>
      <c r="F80" s="6"/>
      <c r="G80" s="10"/>
      <c r="H80" s="6" t="s">
        <v>19</v>
      </c>
      <c r="I80" s="6"/>
      <c r="J80" s="6"/>
      <c r="K80" s="6"/>
      <c r="L80" s="27"/>
      <c r="M80" s="39">
        <f>M75-M79</f>
        <v>2094380</v>
      </c>
      <c r="N80" s="39">
        <f>N75-N79</f>
        <v>916774</v>
      </c>
      <c r="O80" s="35">
        <f aca="true" t="shared" si="2" ref="O80:O85">N80-M80</f>
        <v>-1177606</v>
      </c>
      <c r="P80" s="44"/>
      <c r="Q80" s="47"/>
    </row>
    <row r="81" spans="2:17" s="24" customFormat="1" ht="18.75" customHeight="1">
      <c r="B81" s="5"/>
      <c r="C81" s="6"/>
      <c r="D81" s="6"/>
      <c r="E81" s="6"/>
      <c r="F81" s="6"/>
      <c r="G81" s="10"/>
      <c r="H81" s="6" t="s">
        <v>36</v>
      </c>
      <c r="I81" s="6"/>
      <c r="J81" s="6"/>
      <c r="K81" s="6"/>
      <c r="L81" s="27"/>
      <c r="M81" s="39">
        <v>672336</v>
      </c>
      <c r="N81" s="39">
        <v>5997875</v>
      </c>
      <c r="O81" s="28">
        <f t="shared" si="2"/>
        <v>5325539</v>
      </c>
      <c r="P81" s="44"/>
      <c r="Q81" s="47"/>
    </row>
    <row r="82" spans="2:17" s="24" customFormat="1" ht="18.75" customHeight="1">
      <c r="B82" s="5"/>
      <c r="C82" s="6"/>
      <c r="D82" s="6"/>
      <c r="E82" s="6"/>
      <c r="F82" s="6"/>
      <c r="G82" s="10"/>
      <c r="H82" s="6" t="s">
        <v>76</v>
      </c>
      <c r="I82" s="6"/>
      <c r="J82" s="6"/>
      <c r="K82" s="6"/>
      <c r="L82" s="27"/>
      <c r="M82" s="37">
        <f>M69+M80+M81</f>
        <v>-13286533</v>
      </c>
      <c r="N82" s="37">
        <f>N69+N80+N81</f>
        <v>7689073</v>
      </c>
      <c r="O82" s="29">
        <f t="shared" si="2"/>
        <v>20975606</v>
      </c>
      <c r="P82" s="45">
        <f>O69+O80+O81</f>
        <v>20975606</v>
      </c>
      <c r="Q82" s="47">
        <f>+O82-P82</f>
        <v>0</v>
      </c>
    </row>
    <row r="83" spans="2:17" s="24" customFormat="1" ht="18.75" customHeight="1">
      <c r="B83" s="5"/>
      <c r="C83" s="6"/>
      <c r="D83" s="6"/>
      <c r="E83" s="6"/>
      <c r="F83" s="6"/>
      <c r="G83" s="10"/>
      <c r="H83" s="6" t="s">
        <v>77</v>
      </c>
      <c r="I83" s="6"/>
      <c r="J83" s="6"/>
      <c r="K83" s="6"/>
      <c r="L83" s="27"/>
      <c r="M83" s="37">
        <v>144967747</v>
      </c>
      <c r="N83" s="37">
        <f>M85</f>
        <v>131681214</v>
      </c>
      <c r="O83" s="29">
        <f t="shared" si="2"/>
        <v>-13286533</v>
      </c>
      <c r="P83" s="44"/>
      <c r="Q83" s="47"/>
    </row>
    <row r="84" spans="2:17" s="24" customFormat="1" ht="18.75" customHeight="1" thickBot="1">
      <c r="B84" s="5"/>
      <c r="C84" s="6"/>
      <c r="D84" s="6"/>
      <c r="E84" s="6"/>
      <c r="F84" s="6"/>
      <c r="G84" s="10"/>
      <c r="H84" s="6" t="s">
        <v>78</v>
      </c>
      <c r="I84" s="6"/>
      <c r="J84" s="6"/>
      <c r="K84" s="6"/>
      <c r="L84" s="27"/>
      <c r="M84" s="41">
        <f>M82+M83</f>
        <v>131681214</v>
      </c>
      <c r="N84" s="41">
        <f>N82+N83</f>
        <v>139370287</v>
      </c>
      <c r="O84" s="28">
        <f t="shared" si="2"/>
        <v>7689073</v>
      </c>
      <c r="P84" s="44">
        <f>+O82+O83</f>
        <v>7689073</v>
      </c>
      <c r="Q84" s="47">
        <f>+O84-P84</f>
        <v>0</v>
      </c>
    </row>
    <row r="85" spans="2:17" s="24" customFormat="1" ht="18.75" customHeight="1" thickBot="1">
      <c r="B85" s="8" t="s">
        <v>26</v>
      </c>
      <c r="C85" s="9"/>
      <c r="D85" s="9"/>
      <c r="E85" s="9"/>
      <c r="F85" s="9"/>
      <c r="G85" s="9"/>
      <c r="H85" s="9"/>
      <c r="I85" s="9"/>
      <c r="J85" s="9"/>
      <c r="K85" s="9"/>
      <c r="L85" s="30"/>
      <c r="M85" s="41">
        <f>M84</f>
        <v>131681214</v>
      </c>
      <c r="N85" s="41">
        <f>N84</f>
        <v>139370287</v>
      </c>
      <c r="O85" s="31">
        <f t="shared" si="2"/>
        <v>7689073</v>
      </c>
      <c r="P85" s="44"/>
      <c r="Q85" s="47"/>
    </row>
    <row r="86" spans="13:17" s="24" customFormat="1" ht="13.5" customHeight="1">
      <c r="M86" s="42"/>
      <c r="N86" s="42"/>
      <c r="P86" s="44"/>
      <c r="Q86" s="47"/>
    </row>
    <row r="87" spans="13:17" s="24" customFormat="1" ht="13.5" customHeight="1">
      <c r="M87" s="42"/>
      <c r="N87" s="42"/>
      <c r="P87" s="44"/>
      <c r="Q87" s="47"/>
    </row>
    <row r="88" spans="13:17" s="24" customFormat="1" ht="13.5" customHeight="1">
      <c r="M88" s="42"/>
      <c r="N88" s="42"/>
      <c r="P88" s="44"/>
      <c r="Q88" s="47"/>
    </row>
    <row r="89" spans="13:17" s="24" customFormat="1" ht="13.5" customHeight="1">
      <c r="M89" s="42"/>
      <c r="N89" s="42"/>
      <c r="P89" s="44"/>
      <c r="Q89" s="47"/>
    </row>
    <row r="90" spans="13:17" s="24" customFormat="1" ht="13.5" customHeight="1">
      <c r="M90" s="42"/>
      <c r="N90" s="42"/>
      <c r="P90" s="44"/>
      <c r="Q90" s="47"/>
    </row>
    <row r="91" spans="13:17" s="24" customFormat="1" ht="13.5" customHeight="1">
      <c r="M91" s="42"/>
      <c r="N91" s="42"/>
      <c r="P91" s="44"/>
      <c r="Q91" s="47"/>
    </row>
    <row r="92" spans="13:17" s="24" customFormat="1" ht="13.5" customHeight="1">
      <c r="M92" s="42"/>
      <c r="N92" s="42"/>
      <c r="P92" s="44"/>
      <c r="Q92" s="47"/>
    </row>
    <row r="93" spans="13:17" s="24" customFormat="1" ht="13.5" customHeight="1">
      <c r="M93" s="42"/>
      <c r="N93" s="42"/>
      <c r="P93" s="44"/>
      <c r="Q93" s="47"/>
    </row>
    <row r="94" spans="13:17" s="24" customFormat="1" ht="13.5" customHeight="1">
      <c r="M94" s="42"/>
      <c r="N94" s="42"/>
      <c r="P94" s="44"/>
      <c r="Q94" s="47"/>
    </row>
    <row r="95" spans="13:17" s="24" customFormat="1" ht="13.5" customHeight="1">
      <c r="M95" s="42"/>
      <c r="N95" s="42"/>
      <c r="P95" s="44"/>
      <c r="Q95" s="47"/>
    </row>
    <row r="96" spans="13:17" s="24" customFormat="1" ht="13.5" customHeight="1">
      <c r="M96" s="42"/>
      <c r="N96" s="42"/>
      <c r="P96" s="44"/>
      <c r="Q96" s="47"/>
    </row>
    <row r="97" spans="13:17" s="24" customFormat="1" ht="13.5" customHeight="1">
      <c r="M97" s="42"/>
      <c r="N97" s="42"/>
      <c r="P97" s="44"/>
      <c r="Q97" s="47"/>
    </row>
    <row r="98" spans="13:17" s="24" customFormat="1" ht="13.5" customHeight="1">
      <c r="M98" s="42"/>
      <c r="N98" s="42"/>
      <c r="P98" s="44"/>
      <c r="Q98" s="47"/>
    </row>
    <row r="99" spans="13:17" s="24" customFormat="1" ht="13.5" customHeight="1">
      <c r="M99" s="42"/>
      <c r="N99" s="42"/>
      <c r="P99" s="44"/>
      <c r="Q99" s="47"/>
    </row>
    <row r="100" spans="13:17" s="24" customFormat="1" ht="13.5" customHeight="1">
      <c r="M100" s="42"/>
      <c r="N100" s="42"/>
      <c r="P100" s="44"/>
      <c r="Q100" s="47"/>
    </row>
    <row r="101" spans="13:17" s="24" customFormat="1" ht="13.5" customHeight="1">
      <c r="M101" s="42"/>
      <c r="N101" s="42"/>
      <c r="P101" s="44"/>
      <c r="Q101" s="47"/>
    </row>
    <row r="102" spans="13:17" s="24" customFormat="1" ht="13.5" customHeight="1">
      <c r="M102" s="42"/>
      <c r="N102" s="42"/>
      <c r="P102" s="44"/>
      <c r="Q102" s="47"/>
    </row>
    <row r="103" spans="13:17" s="24" customFormat="1" ht="13.5" customHeight="1">
      <c r="M103" s="42"/>
      <c r="N103" s="42"/>
      <c r="P103" s="44"/>
      <c r="Q103" s="47"/>
    </row>
    <row r="104" spans="13:17" s="24" customFormat="1" ht="13.5" customHeight="1">
      <c r="M104" s="42"/>
      <c r="N104" s="42"/>
      <c r="P104" s="44"/>
      <c r="Q104" s="47"/>
    </row>
    <row r="105" spans="13:17" s="24" customFormat="1" ht="13.5" customHeight="1">
      <c r="M105" s="42"/>
      <c r="N105" s="42"/>
      <c r="P105" s="44"/>
      <c r="Q105" s="47"/>
    </row>
    <row r="106" spans="13:17" s="24" customFormat="1" ht="13.5" customHeight="1">
      <c r="M106" s="42"/>
      <c r="N106" s="42"/>
      <c r="P106" s="44"/>
      <c r="Q106" s="47"/>
    </row>
    <row r="107" spans="13:17" s="24" customFormat="1" ht="13.5" customHeight="1">
      <c r="M107" s="42"/>
      <c r="N107" s="42"/>
      <c r="P107" s="44"/>
      <c r="Q107" s="47"/>
    </row>
    <row r="108" spans="13:17" s="24" customFormat="1" ht="13.5" customHeight="1">
      <c r="M108" s="42"/>
      <c r="N108" s="42"/>
      <c r="P108" s="44"/>
      <c r="Q108" s="47"/>
    </row>
    <row r="109" spans="13:17" s="24" customFormat="1" ht="13.5" customHeight="1">
      <c r="M109" s="42"/>
      <c r="N109" s="42"/>
      <c r="P109" s="44"/>
      <c r="Q109" s="47"/>
    </row>
    <row r="110" spans="13:17" s="24" customFormat="1" ht="13.5" customHeight="1">
      <c r="M110" s="42"/>
      <c r="N110" s="42"/>
      <c r="P110" s="44"/>
      <c r="Q110" s="47"/>
    </row>
    <row r="111" spans="13:17" s="24" customFormat="1" ht="13.5" customHeight="1">
      <c r="M111" s="42"/>
      <c r="N111" s="42"/>
      <c r="P111" s="44"/>
      <c r="Q111" s="47"/>
    </row>
    <row r="112" spans="13:17" s="24" customFormat="1" ht="13.5" customHeight="1">
      <c r="M112" s="42"/>
      <c r="N112" s="42"/>
      <c r="P112" s="44"/>
      <c r="Q112" s="47"/>
    </row>
    <row r="113" spans="13:17" s="24" customFormat="1" ht="13.5" customHeight="1">
      <c r="M113" s="42"/>
      <c r="N113" s="42"/>
      <c r="P113" s="44"/>
      <c r="Q113" s="47"/>
    </row>
    <row r="114" spans="13:17" s="24" customFormat="1" ht="13.5" customHeight="1">
      <c r="M114" s="42"/>
      <c r="N114" s="42"/>
      <c r="P114" s="44"/>
      <c r="Q114" s="47"/>
    </row>
    <row r="115" spans="13:17" s="24" customFormat="1" ht="13.5" customHeight="1">
      <c r="M115" s="42"/>
      <c r="N115" s="42"/>
      <c r="P115" s="44"/>
      <c r="Q115" s="47"/>
    </row>
    <row r="116" spans="13:17" s="24" customFormat="1" ht="13.5" customHeight="1">
      <c r="M116" s="42"/>
      <c r="N116" s="42"/>
      <c r="P116" s="44"/>
      <c r="Q116" s="47"/>
    </row>
    <row r="117" spans="13:17" s="24" customFormat="1" ht="13.5" customHeight="1">
      <c r="M117" s="42"/>
      <c r="N117" s="42"/>
      <c r="P117" s="44"/>
      <c r="Q117" s="47"/>
    </row>
    <row r="118" spans="13:17" s="24" customFormat="1" ht="13.5" customHeight="1">
      <c r="M118" s="42"/>
      <c r="N118" s="42"/>
      <c r="P118" s="44"/>
      <c r="Q118" s="47"/>
    </row>
    <row r="119" spans="13:17" s="24" customFormat="1" ht="13.5" customHeight="1">
      <c r="M119" s="42"/>
      <c r="N119" s="42"/>
      <c r="P119" s="44"/>
      <c r="Q119" s="47"/>
    </row>
    <row r="120" spans="13:17" s="24" customFormat="1" ht="13.5" customHeight="1">
      <c r="M120" s="42"/>
      <c r="N120" s="42"/>
      <c r="P120" s="44"/>
      <c r="Q120" s="47"/>
    </row>
    <row r="121" spans="13:17" s="24" customFormat="1" ht="13.5" customHeight="1">
      <c r="M121" s="42"/>
      <c r="N121" s="42"/>
      <c r="P121" s="44"/>
      <c r="Q121" s="47"/>
    </row>
    <row r="122" spans="13:17" s="24" customFormat="1" ht="13.5" customHeight="1">
      <c r="M122" s="42"/>
      <c r="N122" s="42"/>
      <c r="P122" s="44"/>
      <c r="Q122" s="47"/>
    </row>
    <row r="123" spans="13:17" s="24" customFormat="1" ht="13.5" customHeight="1">
      <c r="M123" s="42"/>
      <c r="N123" s="42"/>
      <c r="P123" s="44"/>
      <c r="Q123" s="47"/>
    </row>
    <row r="124" spans="13:17" s="24" customFormat="1" ht="13.5" customHeight="1">
      <c r="M124" s="42"/>
      <c r="N124" s="42"/>
      <c r="P124" s="44"/>
      <c r="Q124" s="47"/>
    </row>
    <row r="125" spans="13:17" s="24" customFormat="1" ht="13.5" customHeight="1">
      <c r="M125" s="42"/>
      <c r="N125" s="42"/>
      <c r="P125" s="44"/>
      <c r="Q125" s="47"/>
    </row>
    <row r="126" spans="13:17" s="24" customFormat="1" ht="13.5" customHeight="1">
      <c r="M126" s="42"/>
      <c r="N126" s="42"/>
      <c r="P126" s="44"/>
      <c r="Q126" s="47"/>
    </row>
    <row r="127" spans="13:17" s="24" customFormat="1" ht="13.5" customHeight="1">
      <c r="M127" s="42"/>
      <c r="N127" s="42"/>
      <c r="P127" s="44"/>
      <c r="Q127" s="47"/>
    </row>
    <row r="128" spans="13:17" s="24" customFormat="1" ht="13.5" customHeight="1">
      <c r="M128" s="42"/>
      <c r="N128" s="42"/>
      <c r="P128" s="44"/>
      <c r="Q128" s="47"/>
    </row>
    <row r="129" spans="13:17" s="24" customFormat="1" ht="13.5" customHeight="1">
      <c r="M129" s="42"/>
      <c r="N129" s="42"/>
      <c r="P129" s="44"/>
      <c r="Q129" s="47"/>
    </row>
    <row r="130" spans="13:17" s="24" customFormat="1" ht="13.5" customHeight="1">
      <c r="M130" s="42"/>
      <c r="N130" s="42"/>
      <c r="P130" s="44"/>
      <c r="Q130" s="47"/>
    </row>
    <row r="131" spans="13:17" s="24" customFormat="1" ht="13.5" customHeight="1">
      <c r="M131" s="42"/>
      <c r="N131" s="42"/>
      <c r="P131" s="44"/>
      <c r="Q131" s="47"/>
    </row>
    <row r="132" spans="13:17" s="24" customFormat="1" ht="13.5" customHeight="1">
      <c r="M132" s="42"/>
      <c r="N132" s="42"/>
      <c r="P132" s="44"/>
      <c r="Q132" s="47"/>
    </row>
    <row r="133" spans="13:17" s="24" customFormat="1" ht="13.5" customHeight="1">
      <c r="M133" s="42"/>
      <c r="N133" s="42"/>
      <c r="P133" s="44"/>
      <c r="Q133" s="47"/>
    </row>
    <row r="134" spans="13:17" s="24" customFormat="1" ht="13.5" customHeight="1">
      <c r="M134" s="42"/>
      <c r="N134" s="42"/>
      <c r="P134" s="44"/>
      <c r="Q134" s="47"/>
    </row>
    <row r="135" spans="13:17" s="24" customFormat="1" ht="13.5" customHeight="1">
      <c r="M135" s="42"/>
      <c r="N135" s="42"/>
      <c r="P135" s="44"/>
      <c r="Q135" s="47"/>
    </row>
    <row r="136" spans="13:17" s="24" customFormat="1" ht="13.5" customHeight="1">
      <c r="M136" s="42"/>
      <c r="N136" s="42"/>
      <c r="P136" s="44"/>
      <c r="Q136" s="47"/>
    </row>
    <row r="137" spans="13:17" s="24" customFormat="1" ht="13.5" customHeight="1">
      <c r="M137" s="42"/>
      <c r="N137" s="42"/>
      <c r="P137" s="44"/>
      <c r="Q137" s="47"/>
    </row>
    <row r="138" spans="13:17" s="24" customFormat="1" ht="13.5" customHeight="1">
      <c r="M138" s="42"/>
      <c r="N138" s="42"/>
      <c r="P138" s="44"/>
      <c r="Q138" s="47"/>
    </row>
    <row r="139" spans="13:17" s="24" customFormat="1" ht="13.5" customHeight="1">
      <c r="M139" s="42"/>
      <c r="N139" s="42"/>
      <c r="P139" s="44"/>
      <c r="Q139" s="47"/>
    </row>
    <row r="140" spans="13:17" s="24" customFormat="1" ht="13.5" customHeight="1">
      <c r="M140" s="42"/>
      <c r="N140" s="42"/>
      <c r="P140" s="44"/>
      <c r="Q140" s="47"/>
    </row>
    <row r="141" spans="13:17" s="24" customFormat="1" ht="13.5" customHeight="1">
      <c r="M141" s="42"/>
      <c r="N141" s="42"/>
      <c r="P141" s="44"/>
      <c r="Q141" s="47"/>
    </row>
    <row r="142" spans="13:17" s="24" customFormat="1" ht="13.5" customHeight="1">
      <c r="M142" s="42"/>
      <c r="N142" s="42"/>
      <c r="P142" s="44"/>
      <c r="Q142" s="47"/>
    </row>
    <row r="143" spans="13:17" s="24" customFormat="1" ht="13.5" customHeight="1">
      <c r="M143" s="42"/>
      <c r="N143" s="42"/>
      <c r="P143" s="44"/>
      <c r="Q143" s="47"/>
    </row>
    <row r="144" spans="13:17" s="24" customFormat="1" ht="13.5" customHeight="1">
      <c r="M144" s="42"/>
      <c r="N144" s="42"/>
      <c r="P144" s="44"/>
      <c r="Q144" s="47"/>
    </row>
    <row r="145" spans="13:17" s="24" customFormat="1" ht="13.5" customHeight="1">
      <c r="M145" s="42"/>
      <c r="N145" s="42"/>
      <c r="P145" s="44"/>
      <c r="Q145" s="47"/>
    </row>
    <row r="146" spans="13:17" s="24" customFormat="1" ht="13.5" customHeight="1">
      <c r="M146" s="42"/>
      <c r="N146" s="42"/>
      <c r="P146" s="44"/>
      <c r="Q146" s="47"/>
    </row>
    <row r="147" spans="13:17" s="24" customFormat="1" ht="13.5" customHeight="1">
      <c r="M147" s="42"/>
      <c r="N147" s="42"/>
      <c r="P147" s="44"/>
      <c r="Q147" s="47"/>
    </row>
    <row r="148" spans="13:17" s="24" customFormat="1" ht="13.5" customHeight="1">
      <c r="M148" s="42"/>
      <c r="N148" s="42"/>
      <c r="P148" s="44"/>
      <c r="Q148" s="47"/>
    </row>
    <row r="149" spans="13:17" s="24" customFormat="1" ht="13.5" customHeight="1">
      <c r="M149" s="42"/>
      <c r="N149" s="42"/>
      <c r="P149" s="44"/>
      <c r="Q149" s="47"/>
    </row>
    <row r="150" spans="13:17" s="24" customFormat="1" ht="13.5" customHeight="1">
      <c r="M150" s="42"/>
      <c r="N150" s="42"/>
      <c r="P150" s="44"/>
      <c r="Q150" s="47"/>
    </row>
    <row r="151" spans="13:17" s="24" customFormat="1" ht="13.5" customHeight="1">
      <c r="M151" s="42"/>
      <c r="N151" s="42"/>
      <c r="P151" s="44"/>
      <c r="Q151" s="47"/>
    </row>
    <row r="152" spans="13:17" s="24" customFormat="1" ht="13.5" customHeight="1">
      <c r="M152" s="42"/>
      <c r="N152" s="42"/>
      <c r="P152" s="44"/>
      <c r="Q152" s="47"/>
    </row>
    <row r="153" spans="13:17" s="24" customFormat="1" ht="13.5" customHeight="1">
      <c r="M153" s="42"/>
      <c r="N153" s="42"/>
      <c r="P153" s="44"/>
      <c r="Q153" s="47"/>
    </row>
    <row r="154" spans="13:17" s="24" customFormat="1" ht="13.5" customHeight="1">
      <c r="M154" s="42"/>
      <c r="N154" s="42"/>
      <c r="P154" s="44"/>
      <c r="Q154" s="47"/>
    </row>
    <row r="155" spans="13:17" s="24" customFormat="1" ht="13.5" customHeight="1">
      <c r="M155" s="42"/>
      <c r="N155" s="42"/>
      <c r="P155" s="44"/>
      <c r="Q155" s="47"/>
    </row>
    <row r="156" spans="13:17" s="24" customFormat="1" ht="13.5" customHeight="1">
      <c r="M156" s="42"/>
      <c r="N156" s="42"/>
      <c r="P156" s="44"/>
      <c r="Q156" s="47"/>
    </row>
    <row r="157" spans="13:17" s="24" customFormat="1" ht="13.5" customHeight="1">
      <c r="M157" s="42"/>
      <c r="N157" s="42"/>
      <c r="P157" s="44"/>
      <c r="Q157" s="47"/>
    </row>
    <row r="158" spans="13:17" s="24" customFormat="1" ht="13.5" customHeight="1">
      <c r="M158" s="42"/>
      <c r="N158" s="42"/>
      <c r="P158" s="44"/>
      <c r="Q158" s="47"/>
    </row>
    <row r="159" spans="13:17" s="24" customFormat="1" ht="13.5" customHeight="1">
      <c r="M159" s="42"/>
      <c r="N159" s="42"/>
      <c r="P159" s="44"/>
      <c r="Q159" s="47"/>
    </row>
    <row r="160" spans="13:17" s="24" customFormat="1" ht="13.5" customHeight="1">
      <c r="M160" s="42"/>
      <c r="N160" s="42"/>
      <c r="P160" s="44"/>
      <c r="Q160" s="47"/>
    </row>
    <row r="161" spans="13:17" s="24" customFormat="1" ht="13.5" customHeight="1">
      <c r="M161" s="42"/>
      <c r="N161" s="42"/>
      <c r="P161" s="44"/>
      <c r="Q161" s="47"/>
    </row>
    <row r="162" spans="13:17" s="24" customFormat="1" ht="13.5" customHeight="1">
      <c r="M162" s="42"/>
      <c r="N162" s="42"/>
      <c r="P162" s="44"/>
      <c r="Q162" s="47"/>
    </row>
    <row r="163" spans="13:17" s="24" customFormat="1" ht="13.5" customHeight="1">
      <c r="M163" s="42"/>
      <c r="N163" s="42"/>
      <c r="P163" s="44"/>
      <c r="Q163" s="47"/>
    </row>
    <row r="164" spans="13:17" s="24" customFormat="1" ht="13.5" customHeight="1">
      <c r="M164" s="42"/>
      <c r="N164" s="42"/>
      <c r="P164" s="44"/>
      <c r="Q164" s="47"/>
    </row>
    <row r="165" spans="13:17" s="24" customFormat="1" ht="13.5" customHeight="1">
      <c r="M165" s="42"/>
      <c r="N165" s="42"/>
      <c r="P165" s="44"/>
      <c r="Q165" s="47"/>
    </row>
    <row r="166" spans="13:17" s="24" customFormat="1" ht="13.5" customHeight="1">
      <c r="M166" s="42"/>
      <c r="N166" s="42"/>
      <c r="P166" s="44"/>
      <c r="Q166" s="47"/>
    </row>
    <row r="167" spans="13:17" s="24" customFormat="1" ht="13.5" customHeight="1">
      <c r="M167" s="42"/>
      <c r="N167" s="42"/>
      <c r="P167" s="44"/>
      <c r="Q167" s="47"/>
    </row>
    <row r="168" spans="16:17" s="24" customFormat="1" ht="13.5" customHeight="1">
      <c r="P168" s="44"/>
      <c r="Q168" s="47"/>
    </row>
    <row r="169" spans="16:17" s="24" customFormat="1" ht="13.5" customHeight="1">
      <c r="P169" s="44"/>
      <c r="Q169" s="47"/>
    </row>
    <row r="170" spans="16:17" s="24" customFormat="1" ht="13.5" customHeight="1">
      <c r="P170" s="44"/>
      <c r="Q170" s="47"/>
    </row>
    <row r="171" spans="16:17" s="24" customFormat="1" ht="13.5" customHeight="1">
      <c r="P171" s="44"/>
      <c r="Q171" s="47"/>
    </row>
    <row r="172" spans="16:17" s="24" customFormat="1" ht="13.5" customHeight="1">
      <c r="P172" s="44"/>
      <c r="Q172" s="47"/>
    </row>
    <row r="173" spans="16:17" s="24" customFormat="1" ht="13.5" customHeight="1">
      <c r="P173" s="44"/>
      <c r="Q173" s="47"/>
    </row>
    <row r="174" spans="16:17" s="24" customFormat="1" ht="13.5" customHeight="1">
      <c r="P174" s="44"/>
      <c r="Q174" s="47"/>
    </row>
    <row r="175" spans="16:17" s="24" customFormat="1" ht="13.5" customHeight="1">
      <c r="P175" s="44"/>
      <c r="Q175" s="47"/>
    </row>
    <row r="176" spans="16:17" s="24" customFormat="1" ht="13.5" customHeight="1">
      <c r="P176" s="44"/>
      <c r="Q176" s="47"/>
    </row>
    <row r="177" spans="16:17" s="24" customFormat="1" ht="13.5" customHeight="1">
      <c r="P177" s="44"/>
      <c r="Q177" s="47"/>
    </row>
    <row r="178" spans="16:17" s="24" customFormat="1" ht="13.5" customHeight="1">
      <c r="P178" s="44"/>
      <c r="Q178" s="47"/>
    </row>
    <row r="179" spans="16:17" s="24" customFormat="1" ht="13.5" customHeight="1">
      <c r="P179" s="44"/>
      <c r="Q179" s="47"/>
    </row>
    <row r="180" spans="16:17" s="24" customFormat="1" ht="13.5" customHeight="1">
      <c r="P180" s="44"/>
      <c r="Q180" s="47"/>
    </row>
    <row r="181" spans="16:17" s="24" customFormat="1" ht="13.5" customHeight="1">
      <c r="P181" s="44"/>
      <c r="Q181" s="47"/>
    </row>
    <row r="182" spans="16:17" s="24" customFormat="1" ht="13.5" customHeight="1">
      <c r="P182" s="44"/>
      <c r="Q182" s="47"/>
    </row>
    <row r="183" spans="16:17" s="24" customFormat="1" ht="13.5" customHeight="1">
      <c r="P183" s="44"/>
      <c r="Q183" s="47"/>
    </row>
    <row r="184" spans="16:17" s="24" customFormat="1" ht="13.5" customHeight="1">
      <c r="P184" s="44"/>
      <c r="Q184" s="47"/>
    </row>
    <row r="185" spans="16:17" s="24" customFormat="1" ht="13.5" customHeight="1">
      <c r="P185" s="44"/>
      <c r="Q185" s="47"/>
    </row>
    <row r="186" spans="16:17" s="24" customFormat="1" ht="13.5" customHeight="1">
      <c r="P186" s="44"/>
      <c r="Q186" s="47"/>
    </row>
    <row r="187" spans="16:17" s="24" customFormat="1" ht="13.5" customHeight="1">
      <c r="P187" s="44"/>
      <c r="Q187" s="47"/>
    </row>
    <row r="188" spans="16:17" s="24" customFormat="1" ht="13.5" customHeight="1">
      <c r="P188" s="44"/>
      <c r="Q188" s="47"/>
    </row>
    <row r="189" spans="16:17" s="24" customFormat="1" ht="13.5" customHeight="1">
      <c r="P189" s="44"/>
      <c r="Q189" s="47"/>
    </row>
    <row r="190" spans="16:17" s="24" customFormat="1" ht="13.5" customHeight="1">
      <c r="P190" s="44"/>
      <c r="Q190" s="47"/>
    </row>
    <row r="191" spans="16:17" s="24" customFormat="1" ht="13.5" customHeight="1">
      <c r="P191" s="44"/>
      <c r="Q191" s="47"/>
    </row>
    <row r="192" spans="16:17" s="24" customFormat="1" ht="13.5" customHeight="1">
      <c r="P192" s="44"/>
      <c r="Q192" s="47"/>
    </row>
    <row r="193" spans="16:17" s="24" customFormat="1" ht="13.5" customHeight="1">
      <c r="P193" s="44"/>
      <c r="Q193" s="47"/>
    </row>
    <row r="194" spans="16:17" s="24" customFormat="1" ht="13.5" customHeight="1">
      <c r="P194" s="44"/>
      <c r="Q194" s="47"/>
    </row>
    <row r="195" spans="16:17" s="24" customFormat="1" ht="13.5" customHeight="1">
      <c r="P195" s="44"/>
      <c r="Q195" s="47"/>
    </row>
    <row r="196" spans="16:17" s="24" customFormat="1" ht="13.5" customHeight="1">
      <c r="P196" s="44"/>
      <c r="Q196" s="47"/>
    </row>
    <row r="197" spans="16:17" s="24" customFormat="1" ht="13.5" customHeight="1">
      <c r="P197" s="44"/>
      <c r="Q197" s="47"/>
    </row>
    <row r="198" spans="16:17" s="24" customFormat="1" ht="13.5" customHeight="1">
      <c r="P198" s="44"/>
      <c r="Q198" s="47"/>
    </row>
    <row r="199" spans="16:17" s="24" customFormat="1" ht="13.5" customHeight="1">
      <c r="P199" s="44"/>
      <c r="Q199" s="47"/>
    </row>
    <row r="200" spans="16:17" s="24" customFormat="1" ht="13.5" customHeight="1">
      <c r="P200" s="44"/>
      <c r="Q200" s="47"/>
    </row>
    <row r="201" spans="16:17" s="24" customFormat="1" ht="13.5" customHeight="1">
      <c r="P201" s="44"/>
      <c r="Q201" s="47"/>
    </row>
    <row r="202" spans="16:17" s="24" customFormat="1" ht="13.5" customHeight="1">
      <c r="P202" s="44"/>
      <c r="Q202" s="47"/>
    </row>
    <row r="203" spans="16:17" s="24" customFormat="1" ht="13.5" customHeight="1">
      <c r="P203" s="44"/>
      <c r="Q203" s="47"/>
    </row>
    <row r="204" spans="16:17" s="24" customFormat="1" ht="13.5" customHeight="1">
      <c r="P204" s="44"/>
      <c r="Q204" s="47"/>
    </row>
    <row r="205" spans="16:17" s="24" customFormat="1" ht="13.5" customHeight="1">
      <c r="P205" s="44"/>
      <c r="Q205" s="47"/>
    </row>
    <row r="206" spans="16:17" s="24" customFormat="1" ht="13.5" customHeight="1">
      <c r="P206" s="44"/>
      <c r="Q206" s="47"/>
    </row>
    <row r="207" spans="16:17" s="24" customFormat="1" ht="13.5" customHeight="1">
      <c r="P207" s="44"/>
      <c r="Q207" s="47"/>
    </row>
    <row r="208" spans="16:17" s="24" customFormat="1" ht="13.5" customHeight="1">
      <c r="P208" s="44"/>
      <c r="Q208" s="47"/>
    </row>
    <row r="209" spans="16:17" s="24" customFormat="1" ht="13.5" customHeight="1">
      <c r="P209" s="44"/>
      <c r="Q209" s="47"/>
    </row>
    <row r="210" spans="16:17" s="24" customFormat="1" ht="13.5" customHeight="1">
      <c r="P210" s="44"/>
      <c r="Q210" s="47"/>
    </row>
    <row r="211" spans="16:17" s="24" customFormat="1" ht="13.5" customHeight="1">
      <c r="P211" s="44"/>
      <c r="Q211" s="47"/>
    </row>
    <row r="212" spans="16:17" s="24" customFormat="1" ht="13.5" customHeight="1">
      <c r="P212" s="44"/>
      <c r="Q212" s="47"/>
    </row>
    <row r="213" spans="16:17" s="24" customFormat="1" ht="13.5" customHeight="1">
      <c r="P213" s="44"/>
      <c r="Q213" s="47"/>
    </row>
    <row r="214" spans="16:17" s="24" customFormat="1" ht="13.5" customHeight="1">
      <c r="P214" s="44"/>
      <c r="Q214" s="47"/>
    </row>
    <row r="215" spans="16:17" s="24" customFormat="1" ht="13.5" customHeight="1">
      <c r="P215" s="44"/>
      <c r="Q215" s="47"/>
    </row>
    <row r="216" spans="16:17" s="24" customFormat="1" ht="13.5" customHeight="1">
      <c r="P216" s="44"/>
      <c r="Q216" s="47"/>
    </row>
    <row r="217" spans="16:17" s="24" customFormat="1" ht="13.5" customHeight="1">
      <c r="P217" s="44"/>
      <c r="Q217" s="47"/>
    </row>
    <row r="218" spans="16:17" s="24" customFormat="1" ht="13.5" customHeight="1">
      <c r="P218" s="44"/>
      <c r="Q218" s="47"/>
    </row>
    <row r="219" spans="16:17" s="24" customFormat="1" ht="13.5" customHeight="1">
      <c r="P219" s="44"/>
      <c r="Q219" s="47"/>
    </row>
    <row r="220" spans="16:17" s="24" customFormat="1" ht="13.5" customHeight="1">
      <c r="P220" s="44"/>
      <c r="Q220" s="47"/>
    </row>
    <row r="221" spans="16:17" s="24" customFormat="1" ht="13.5" customHeight="1">
      <c r="P221" s="44"/>
      <c r="Q221" s="47"/>
    </row>
    <row r="222" spans="16:17" s="24" customFormat="1" ht="13.5" customHeight="1">
      <c r="P222" s="44"/>
      <c r="Q222" s="47"/>
    </row>
    <row r="223" spans="16:17" s="24" customFormat="1" ht="13.5" customHeight="1">
      <c r="P223" s="44"/>
      <c r="Q223" s="47"/>
    </row>
    <row r="224" spans="16:17" s="24" customFormat="1" ht="13.5" customHeight="1">
      <c r="P224" s="44"/>
      <c r="Q224" s="47"/>
    </row>
    <row r="225" spans="16:17" s="24" customFormat="1" ht="13.5" customHeight="1">
      <c r="P225" s="44"/>
      <c r="Q225" s="47"/>
    </row>
    <row r="226" spans="16:17" s="24" customFormat="1" ht="13.5" customHeight="1">
      <c r="P226" s="44"/>
      <c r="Q226" s="47"/>
    </row>
    <row r="227" spans="16:17" s="24" customFormat="1" ht="13.5" customHeight="1">
      <c r="P227" s="44"/>
      <c r="Q227" s="47"/>
    </row>
    <row r="228" spans="16:17" s="24" customFormat="1" ht="13.5" customHeight="1">
      <c r="P228" s="44"/>
      <c r="Q228" s="47"/>
    </row>
    <row r="229" spans="16:17" s="24" customFormat="1" ht="13.5" customHeight="1">
      <c r="P229" s="44"/>
      <c r="Q229" s="47"/>
    </row>
    <row r="230" spans="16:17" s="24" customFormat="1" ht="13.5" customHeight="1">
      <c r="P230" s="44"/>
      <c r="Q230" s="47"/>
    </row>
    <row r="231" spans="16:17" s="24" customFormat="1" ht="13.5" customHeight="1">
      <c r="P231" s="44"/>
      <c r="Q231" s="47"/>
    </row>
    <row r="232" spans="16:17" s="24" customFormat="1" ht="13.5" customHeight="1">
      <c r="P232" s="44"/>
      <c r="Q232" s="47"/>
    </row>
    <row r="233" spans="16:17" s="24" customFormat="1" ht="13.5" customHeight="1">
      <c r="P233" s="44"/>
      <c r="Q233" s="47"/>
    </row>
    <row r="234" spans="16:17" s="24" customFormat="1" ht="13.5" customHeight="1">
      <c r="P234" s="44"/>
      <c r="Q234" s="47"/>
    </row>
    <row r="235" spans="16:17" s="24" customFormat="1" ht="13.5" customHeight="1">
      <c r="P235" s="44"/>
      <c r="Q235" s="47"/>
    </row>
    <row r="236" spans="16:17" s="24" customFormat="1" ht="13.5" customHeight="1">
      <c r="P236" s="44"/>
      <c r="Q236" s="47"/>
    </row>
    <row r="237" spans="16:17" s="24" customFormat="1" ht="13.5" customHeight="1">
      <c r="P237" s="44"/>
      <c r="Q237" s="47"/>
    </row>
    <row r="238" spans="16:17" s="24" customFormat="1" ht="13.5" customHeight="1">
      <c r="P238" s="44"/>
      <c r="Q238" s="47"/>
    </row>
    <row r="239" spans="16:17" s="24" customFormat="1" ht="13.5" customHeight="1">
      <c r="P239" s="44"/>
      <c r="Q239" s="47"/>
    </row>
    <row r="240" spans="16:17" s="24" customFormat="1" ht="13.5" customHeight="1">
      <c r="P240" s="44"/>
      <c r="Q240" s="47"/>
    </row>
    <row r="241" spans="16:17" s="24" customFormat="1" ht="13.5" customHeight="1">
      <c r="P241" s="44"/>
      <c r="Q241" s="47"/>
    </row>
    <row r="242" spans="16:17" s="24" customFormat="1" ht="13.5" customHeight="1">
      <c r="P242" s="44"/>
      <c r="Q242" s="47"/>
    </row>
    <row r="243" spans="16:17" s="24" customFormat="1" ht="13.5" customHeight="1">
      <c r="P243" s="44"/>
      <c r="Q243" s="47"/>
    </row>
    <row r="244" spans="16:17" s="24" customFormat="1" ht="13.5" customHeight="1">
      <c r="P244" s="44"/>
      <c r="Q244" s="47"/>
    </row>
    <row r="245" spans="16:17" s="24" customFormat="1" ht="13.5" customHeight="1">
      <c r="P245" s="44"/>
      <c r="Q245" s="47"/>
    </row>
    <row r="246" spans="16:17" s="24" customFormat="1" ht="13.5" customHeight="1">
      <c r="P246" s="44"/>
      <c r="Q246" s="47"/>
    </row>
    <row r="247" spans="16:17" s="24" customFormat="1" ht="13.5" customHeight="1">
      <c r="P247" s="44"/>
      <c r="Q247" s="47"/>
    </row>
    <row r="248" spans="16:17" s="24" customFormat="1" ht="13.5" customHeight="1">
      <c r="P248" s="44"/>
      <c r="Q248" s="47"/>
    </row>
    <row r="249" spans="16:17" s="24" customFormat="1" ht="13.5" customHeight="1">
      <c r="P249" s="44"/>
      <c r="Q249" s="47"/>
    </row>
    <row r="250" spans="16:17" s="24" customFormat="1" ht="13.5" customHeight="1">
      <c r="P250" s="44"/>
      <c r="Q250" s="47"/>
    </row>
    <row r="251" spans="16:17" s="24" customFormat="1" ht="13.5" customHeight="1">
      <c r="P251" s="44"/>
      <c r="Q251" s="47"/>
    </row>
    <row r="252" spans="16:17" s="24" customFormat="1" ht="13.5" customHeight="1">
      <c r="P252" s="44"/>
      <c r="Q252" s="47"/>
    </row>
    <row r="253" spans="16:17" s="24" customFormat="1" ht="13.5" customHeight="1">
      <c r="P253" s="44"/>
      <c r="Q253" s="47"/>
    </row>
    <row r="254" spans="16:17" s="24" customFormat="1" ht="13.5" customHeight="1">
      <c r="P254" s="44"/>
      <c r="Q254" s="47"/>
    </row>
    <row r="255" spans="16:17" s="24" customFormat="1" ht="13.5" customHeight="1">
      <c r="P255" s="44"/>
      <c r="Q255" s="47"/>
    </row>
    <row r="256" spans="16:17" s="24" customFormat="1" ht="13.5" customHeight="1">
      <c r="P256" s="44"/>
      <c r="Q256" s="47"/>
    </row>
    <row r="257" spans="16:17" s="24" customFormat="1" ht="13.5" customHeight="1">
      <c r="P257" s="44"/>
      <c r="Q257" s="47"/>
    </row>
    <row r="258" spans="16:17" s="24" customFormat="1" ht="13.5" customHeight="1">
      <c r="P258" s="44"/>
      <c r="Q258" s="47"/>
    </row>
    <row r="259" spans="16:17" s="24" customFormat="1" ht="13.5" customHeight="1">
      <c r="P259" s="44"/>
      <c r="Q259" s="47"/>
    </row>
    <row r="260" spans="16:17" s="24" customFormat="1" ht="13.5" customHeight="1">
      <c r="P260" s="44"/>
      <c r="Q260" s="47"/>
    </row>
    <row r="261" spans="16:17" s="24" customFormat="1" ht="13.5" customHeight="1">
      <c r="P261" s="44"/>
      <c r="Q261" s="47"/>
    </row>
    <row r="262" spans="16:17" s="24" customFormat="1" ht="13.5" customHeight="1">
      <c r="P262" s="44"/>
      <c r="Q262" s="47"/>
    </row>
    <row r="263" spans="16:17" s="24" customFormat="1" ht="13.5" customHeight="1">
      <c r="P263" s="44"/>
      <c r="Q263" s="47"/>
    </row>
  </sheetData>
  <sheetProtection sheet="1"/>
  <mergeCells count="3">
    <mergeCell ref="B13:L13"/>
    <mergeCell ref="B1:O1"/>
    <mergeCell ref="B2:O2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scale="95" r:id="rId1"/>
  <headerFooter differentOddEven="1">
    <oddHeader xml:space="preserve">&amp;L&amp;18 </oddHeader>
  </headerFooter>
  <rowBreaks count="1" manualBreakCount="1">
    <brk id="44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250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8" customHeight="1"/>
  <cols>
    <col min="1" max="1" width="8.421875" style="51" customWidth="1"/>
    <col min="2" max="11" width="2.00390625" style="51" customWidth="1"/>
    <col min="12" max="12" width="21.00390625" style="51" customWidth="1"/>
    <col min="13" max="15" width="16.8515625" style="51" customWidth="1"/>
    <col min="16" max="16" width="9.7109375" style="49" bestFit="1" customWidth="1"/>
    <col min="17" max="17" width="3.421875" style="50" bestFit="1" customWidth="1"/>
    <col min="18" max="16384" width="9.00390625" style="51" customWidth="1"/>
  </cols>
  <sheetData>
    <row r="1" spans="2:15" ht="18" customHeigh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8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6" ht="18" customHeight="1">
      <c r="B3" s="52" t="s">
        <v>85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2:17" s="57" customFormat="1" ht="18" customHeight="1">
      <c r="B4" s="55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6"/>
    </row>
    <row r="5" spans="2:17" s="57" customFormat="1" ht="20.2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8" t="s">
        <v>21</v>
      </c>
      <c r="M5" s="59">
        <f>N19+N59</f>
        <v>22948261</v>
      </c>
      <c r="N5" s="58" t="s">
        <v>27</v>
      </c>
      <c r="O5" s="53"/>
      <c r="P5" s="54"/>
      <c r="Q5" s="56"/>
    </row>
    <row r="6" spans="2:17" s="57" customFormat="1" ht="20.2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8" t="s">
        <v>22</v>
      </c>
      <c r="M6" s="59">
        <f>N53+N63+N66</f>
        <v>12258711</v>
      </c>
      <c r="N6" s="58" t="s">
        <v>27</v>
      </c>
      <c r="O6" s="53"/>
      <c r="P6" s="54"/>
      <c r="Q6" s="56"/>
    </row>
    <row r="7" spans="2:17" s="57" customFormat="1" ht="20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8" t="s">
        <v>36</v>
      </c>
      <c r="M7" s="59">
        <f>N65</f>
        <v>-10689550</v>
      </c>
      <c r="N7" s="58" t="s">
        <v>27</v>
      </c>
      <c r="O7" s="53"/>
      <c r="P7" s="54"/>
      <c r="Q7" s="56"/>
    </row>
    <row r="8" spans="2:17" s="57" customFormat="1" ht="20.2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8" t="s">
        <v>25</v>
      </c>
      <c r="M8" s="60">
        <f>M5-M6+M7</f>
        <v>0</v>
      </c>
      <c r="N8" s="58" t="s">
        <v>27</v>
      </c>
      <c r="O8" s="53"/>
      <c r="P8" s="54"/>
      <c r="Q8" s="56"/>
    </row>
    <row r="9" spans="2:17" s="57" customFormat="1" ht="20.2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61" t="s">
        <v>23</v>
      </c>
      <c r="M9" s="60">
        <f>M70</f>
        <v>11478726</v>
      </c>
      <c r="N9" s="58" t="s">
        <v>27</v>
      </c>
      <c r="O9" s="53"/>
      <c r="P9" s="54"/>
      <c r="Q9" s="56"/>
    </row>
    <row r="10" spans="2:17" s="57" customFormat="1" ht="20.2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61" t="s">
        <v>24</v>
      </c>
      <c r="M10" s="60">
        <f>M8+M9</f>
        <v>11478726</v>
      </c>
      <c r="N10" s="58" t="s">
        <v>27</v>
      </c>
      <c r="O10" s="53"/>
      <c r="P10" s="54"/>
      <c r="Q10" s="56"/>
    </row>
    <row r="11" spans="2:17" s="57" customFormat="1" ht="18" customHeight="1" thickBo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54"/>
      <c r="Q11" s="56"/>
    </row>
    <row r="12" spans="2:17" s="57" customFormat="1" ht="20.25" customHeight="1" thickBot="1">
      <c r="B12" s="175" t="s">
        <v>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M12" s="64" t="s">
        <v>29</v>
      </c>
      <c r="N12" s="64" t="s">
        <v>28</v>
      </c>
      <c r="O12" s="65" t="s">
        <v>86</v>
      </c>
      <c r="P12" s="66"/>
      <c r="Q12" s="56"/>
    </row>
    <row r="13" spans="2:17" s="57" customFormat="1" ht="20.25" customHeight="1">
      <c r="B13" s="67" t="s">
        <v>75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69"/>
      <c r="O13" s="70"/>
      <c r="P13" s="49"/>
      <c r="Q13" s="56"/>
    </row>
    <row r="14" spans="2:17" s="57" customFormat="1" ht="20.25" customHeight="1">
      <c r="B14" s="71"/>
      <c r="C14" s="68" t="s">
        <v>1</v>
      </c>
      <c r="D14" s="68"/>
      <c r="E14" s="68"/>
      <c r="F14" s="68"/>
      <c r="G14" s="68"/>
      <c r="H14" s="68"/>
      <c r="I14" s="68"/>
      <c r="J14" s="68"/>
      <c r="K14" s="68"/>
      <c r="L14" s="68"/>
      <c r="M14" s="72"/>
      <c r="N14" s="72"/>
      <c r="O14" s="73"/>
      <c r="P14" s="49"/>
      <c r="Q14" s="56"/>
    </row>
    <row r="15" spans="2:17" s="57" customFormat="1" ht="20.25" customHeight="1">
      <c r="B15" s="71"/>
      <c r="C15" s="68"/>
      <c r="D15" s="68" t="s">
        <v>2</v>
      </c>
      <c r="E15" s="68"/>
      <c r="F15" s="68"/>
      <c r="G15" s="68"/>
      <c r="H15" s="68"/>
      <c r="I15" s="68"/>
      <c r="J15" s="68"/>
      <c r="K15" s="68"/>
      <c r="L15" s="68"/>
      <c r="M15" s="72"/>
      <c r="N15" s="72"/>
      <c r="O15" s="73"/>
      <c r="P15" s="49"/>
      <c r="Q15" s="56"/>
    </row>
    <row r="16" spans="2:17" s="57" customFormat="1" ht="20.25" customHeight="1">
      <c r="B16" s="71"/>
      <c r="C16" s="68"/>
      <c r="D16" s="68"/>
      <c r="E16" s="68" t="s">
        <v>87</v>
      </c>
      <c r="F16" s="68"/>
      <c r="G16" s="68"/>
      <c r="H16" s="68"/>
      <c r="I16" s="68"/>
      <c r="J16" s="68"/>
      <c r="K16" s="68"/>
      <c r="L16" s="68"/>
      <c r="M16" s="74">
        <v>21700468</v>
      </c>
      <c r="N16" s="74">
        <v>16517556</v>
      </c>
      <c r="O16" s="73">
        <f>N16-M16</f>
        <v>-5182912</v>
      </c>
      <c r="P16" s="75"/>
      <c r="Q16" s="56"/>
    </row>
    <row r="17" spans="2:17" s="57" customFormat="1" ht="20.25" customHeight="1">
      <c r="B17" s="71"/>
      <c r="C17" s="68"/>
      <c r="D17" s="68"/>
      <c r="E17" s="68" t="s">
        <v>88</v>
      </c>
      <c r="F17" s="68"/>
      <c r="G17" s="68"/>
      <c r="H17" s="68"/>
      <c r="I17" s="68"/>
      <c r="J17" s="68"/>
      <c r="K17" s="68"/>
      <c r="L17" s="68"/>
      <c r="M17" s="74">
        <v>0</v>
      </c>
      <c r="N17" s="74">
        <v>706000</v>
      </c>
      <c r="O17" s="73">
        <f>N17-M17</f>
        <v>706000</v>
      </c>
      <c r="P17" s="75"/>
      <c r="Q17" s="56"/>
    </row>
    <row r="18" spans="2:17" s="57" customFormat="1" ht="20.25" customHeight="1" thickBot="1">
      <c r="B18" s="71"/>
      <c r="C18" s="68"/>
      <c r="D18" s="68"/>
      <c r="E18" s="68" t="s">
        <v>89</v>
      </c>
      <c r="F18" s="68"/>
      <c r="G18" s="68"/>
      <c r="H18" s="68"/>
      <c r="I18" s="68"/>
      <c r="J18" s="68"/>
      <c r="K18" s="68"/>
      <c r="L18" s="68"/>
      <c r="M18" s="76">
        <v>798554</v>
      </c>
      <c r="N18" s="76">
        <v>5433492</v>
      </c>
      <c r="O18" s="77">
        <f>N18-M18</f>
        <v>4634938</v>
      </c>
      <c r="P18" s="75"/>
      <c r="Q18" s="56"/>
    </row>
    <row r="19" spans="2:17" s="57" customFormat="1" ht="20.25" customHeight="1" thickBot="1">
      <c r="B19" s="78"/>
      <c r="C19" s="79"/>
      <c r="D19" s="79"/>
      <c r="E19" s="79"/>
      <c r="F19" s="79"/>
      <c r="G19" s="79"/>
      <c r="H19" s="79" t="s">
        <v>14</v>
      </c>
      <c r="I19" s="79"/>
      <c r="J19" s="79"/>
      <c r="K19" s="79"/>
      <c r="L19" s="79"/>
      <c r="M19" s="80">
        <f>SUM(M16:M18)</f>
        <v>22499022</v>
      </c>
      <c r="N19" s="80">
        <f>SUM(N16:N18)</f>
        <v>22657048</v>
      </c>
      <c r="O19" s="81">
        <f>N19-M19</f>
        <v>158026</v>
      </c>
      <c r="P19" s="75">
        <f>SUM(O16:O18)</f>
        <v>158026</v>
      </c>
      <c r="Q19" s="56">
        <f>+O19-P19</f>
        <v>0</v>
      </c>
    </row>
    <row r="20" spans="2:17" s="57" customFormat="1" ht="20.25" customHeight="1">
      <c r="B20" s="71"/>
      <c r="C20" s="68"/>
      <c r="D20" s="68" t="s">
        <v>3</v>
      </c>
      <c r="E20" s="68"/>
      <c r="F20" s="68"/>
      <c r="G20" s="68"/>
      <c r="H20" s="68"/>
      <c r="I20" s="68"/>
      <c r="J20" s="68"/>
      <c r="K20" s="68"/>
      <c r="L20" s="68"/>
      <c r="M20" s="82"/>
      <c r="N20" s="82"/>
      <c r="O20" s="70"/>
      <c r="P20" s="75"/>
      <c r="Q20" s="56"/>
    </row>
    <row r="21" spans="2:17" s="57" customFormat="1" ht="20.25" customHeight="1">
      <c r="B21" s="71"/>
      <c r="C21" s="68"/>
      <c r="D21" s="68"/>
      <c r="E21" s="68" t="s">
        <v>4</v>
      </c>
      <c r="F21" s="68"/>
      <c r="G21" s="68"/>
      <c r="H21" s="68"/>
      <c r="I21" s="68"/>
      <c r="J21" s="68"/>
      <c r="K21" s="68"/>
      <c r="L21" s="68"/>
      <c r="M21" s="74"/>
      <c r="N21" s="74"/>
      <c r="O21" s="73"/>
      <c r="P21" s="75"/>
      <c r="Q21" s="56"/>
    </row>
    <row r="22" spans="2:17" s="89" customFormat="1" ht="20.25" customHeight="1">
      <c r="B22" s="83"/>
      <c r="C22" s="84"/>
      <c r="D22" s="84"/>
      <c r="E22" s="84"/>
      <c r="F22" s="84" t="s">
        <v>42</v>
      </c>
      <c r="G22" s="84"/>
      <c r="H22" s="84"/>
      <c r="I22" s="84"/>
      <c r="J22" s="84"/>
      <c r="K22" s="84"/>
      <c r="L22" s="85"/>
      <c r="M22" s="86"/>
      <c r="N22" s="86"/>
      <c r="O22" s="87"/>
      <c r="P22" s="75"/>
      <c r="Q22" s="88"/>
    </row>
    <row r="23" spans="2:17" s="89" customFormat="1" ht="20.25" customHeight="1">
      <c r="B23" s="83"/>
      <c r="C23" s="84"/>
      <c r="D23" s="84"/>
      <c r="E23" s="85" t="s">
        <v>43</v>
      </c>
      <c r="F23" s="84"/>
      <c r="G23" s="84"/>
      <c r="H23" s="84"/>
      <c r="I23" s="84"/>
      <c r="J23" s="84"/>
      <c r="K23" s="84"/>
      <c r="M23" s="90">
        <v>10253255</v>
      </c>
      <c r="N23" s="90">
        <v>2536124</v>
      </c>
      <c r="O23" s="87">
        <f aca="true" t="shared" si="0" ref="O23:O47">N23-M23</f>
        <v>-7717131</v>
      </c>
      <c r="P23" s="75"/>
      <c r="Q23" s="88"/>
    </row>
    <row r="24" spans="2:17" s="89" customFormat="1" ht="20.25" customHeight="1">
      <c r="B24" s="83"/>
      <c r="C24" s="84"/>
      <c r="D24" s="84"/>
      <c r="E24" s="85" t="s">
        <v>44</v>
      </c>
      <c r="F24" s="84"/>
      <c r="G24" s="84"/>
      <c r="H24" s="84"/>
      <c r="I24" s="84"/>
      <c r="J24" s="84"/>
      <c r="K24" s="84"/>
      <c r="M24" s="90">
        <v>1219995</v>
      </c>
      <c r="N24" s="90">
        <v>710745</v>
      </c>
      <c r="O24" s="87">
        <f t="shared" si="0"/>
        <v>-509250</v>
      </c>
      <c r="P24" s="75"/>
      <c r="Q24" s="88"/>
    </row>
    <row r="25" spans="2:17" s="89" customFormat="1" ht="20.25" customHeight="1">
      <c r="B25" s="83"/>
      <c r="C25" s="84"/>
      <c r="D25" s="84"/>
      <c r="E25" s="85" t="s">
        <v>45</v>
      </c>
      <c r="F25" s="84"/>
      <c r="G25" s="84"/>
      <c r="H25" s="84"/>
      <c r="I25" s="84"/>
      <c r="J25" s="84"/>
      <c r="K25" s="84"/>
      <c r="M25" s="90">
        <v>1415978</v>
      </c>
      <c r="N25" s="90">
        <v>1670107</v>
      </c>
      <c r="O25" s="87">
        <f t="shared" si="0"/>
        <v>254129</v>
      </c>
      <c r="P25" s="75"/>
      <c r="Q25" s="88"/>
    </row>
    <row r="26" spans="2:17" s="89" customFormat="1" ht="20.25" customHeight="1">
      <c r="B26" s="83"/>
      <c r="C26" s="84"/>
      <c r="D26" s="84"/>
      <c r="E26" s="85" t="s">
        <v>46</v>
      </c>
      <c r="F26" s="84"/>
      <c r="G26" s="84"/>
      <c r="H26" s="84"/>
      <c r="I26" s="84"/>
      <c r="J26" s="84"/>
      <c r="K26" s="84"/>
      <c r="M26" s="90">
        <v>12729</v>
      </c>
      <c r="N26" s="90">
        <v>31539</v>
      </c>
      <c r="O26" s="87">
        <f t="shared" si="0"/>
        <v>18810</v>
      </c>
      <c r="P26" s="75"/>
      <c r="Q26" s="88"/>
    </row>
    <row r="27" spans="2:17" s="89" customFormat="1" ht="20.25" customHeight="1">
      <c r="B27" s="83"/>
      <c r="C27" s="84"/>
      <c r="D27" s="84"/>
      <c r="E27" s="85" t="s">
        <v>47</v>
      </c>
      <c r="F27" s="84"/>
      <c r="G27" s="84"/>
      <c r="H27" s="84"/>
      <c r="I27" s="84"/>
      <c r="J27" s="84"/>
      <c r="K27" s="84"/>
      <c r="M27" s="90">
        <v>1029077</v>
      </c>
      <c r="N27" s="90">
        <v>419699</v>
      </c>
      <c r="O27" s="87">
        <f t="shared" si="0"/>
        <v>-609378</v>
      </c>
      <c r="P27" s="75"/>
      <c r="Q27" s="88"/>
    </row>
    <row r="28" spans="2:17" s="89" customFormat="1" ht="20.25" customHeight="1">
      <c r="B28" s="83"/>
      <c r="C28" s="84"/>
      <c r="D28" s="84"/>
      <c r="E28" s="85" t="s">
        <v>48</v>
      </c>
      <c r="F28" s="84"/>
      <c r="G28" s="84"/>
      <c r="H28" s="84"/>
      <c r="I28" s="84"/>
      <c r="J28" s="84"/>
      <c r="K28" s="84"/>
      <c r="M28" s="90">
        <v>2457867</v>
      </c>
      <c r="N28" s="90">
        <v>1234339</v>
      </c>
      <c r="O28" s="87">
        <f t="shared" si="0"/>
        <v>-1223528</v>
      </c>
      <c r="P28" s="75"/>
      <c r="Q28" s="88"/>
    </row>
    <row r="29" spans="2:17" s="89" customFormat="1" ht="20.25" customHeight="1">
      <c r="B29" s="83"/>
      <c r="C29" s="84"/>
      <c r="D29" s="84"/>
      <c r="E29" s="84"/>
      <c r="F29" s="84" t="s">
        <v>49</v>
      </c>
      <c r="G29" s="84"/>
      <c r="H29" s="84"/>
      <c r="I29" s="84"/>
      <c r="J29" s="84"/>
      <c r="K29" s="84"/>
      <c r="L29" s="85"/>
      <c r="M29" s="90"/>
      <c r="N29" s="90"/>
      <c r="O29" s="87"/>
      <c r="P29" s="75"/>
      <c r="Q29" s="88"/>
    </row>
    <row r="30" spans="2:17" s="89" customFormat="1" ht="20.25" customHeight="1">
      <c r="B30" s="83"/>
      <c r="C30" s="84"/>
      <c r="D30" s="84"/>
      <c r="E30" s="85" t="s">
        <v>50</v>
      </c>
      <c r="F30" s="84"/>
      <c r="G30" s="84"/>
      <c r="H30" s="84"/>
      <c r="I30" s="84"/>
      <c r="J30" s="84"/>
      <c r="K30" s="84"/>
      <c r="M30" s="90">
        <v>319977</v>
      </c>
      <c r="N30" s="90">
        <v>24427</v>
      </c>
      <c r="O30" s="87">
        <f t="shared" si="0"/>
        <v>-295550</v>
      </c>
      <c r="P30" s="75"/>
      <c r="Q30" s="88"/>
    </row>
    <row r="31" spans="2:17" s="89" customFormat="1" ht="20.25" customHeight="1">
      <c r="B31" s="83"/>
      <c r="C31" s="84"/>
      <c r="D31" s="84"/>
      <c r="E31" s="85" t="s">
        <v>51</v>
      </c>
      <c r="F31" s="84"/>
      <c r="G31" s="84"/>
      <c r="H31" s="84"/>
      <c r="I31" s="84"/>
      <c r="J31" s="84"/>
      <c r="K31" s="84"/>
      <c r="M31" s="90">
        <v>195763</v>
      </c>
      <c r="N31" s="90">
        <v>441679</v>
      </c>
      <c r="O31" s="87">
        <f t="shared" si="0"/>
        <v>245916</v>
      </c>
      <c r="P31" s="75"/>
      <c r="Q31" s="88"/>
    </row>
    <row r="32" spans="2:17" s="89" customFormat="1" ht="20.25" customHeight="1">
      <c r="B32" s="83"/>
      <c r="C32" s="84"/>
      <c r="D32" s="84"/>
      <c r="E32" s="85" t="s">
        <v>52</v>
      </c>
      <c r="F32" s="84"/>
      <c r="G32" s="84"/>
      <c r="H32" s="84"/>
      <c r="I32" s="84"/>
      <c r="J32" s="84"/>
      <c r="K32" s="84"/>
      <c r="M32" s="90">
        <v>46181</v>
      </c>
      <c r="N32" s="90">
        <v>3528</v>
      </c>
      <c r="O32" s="87">
        <f t="shared" si="0"/>
        <v>-42653</v>
      </c>
      <c r="P32" s="75"/>
      <c r="Q32" s="88"/>
    </row>
    <row r="33" spans="2:17" s="89" customFormat="1" ht="20.25" customHeight="1">
      <c r="B33" s="83"/>
      <c r="C33" s="84"/>
      <c r="D33" s="84"/>
      <c r="E33" s="85" t="s">
        <v>53</v>
      </c>
      <c r="F33" s="84"/>
      <c r="G33" s="84"/>
      <c r="H33" s="84"/>
      <c r="I33" s="84"/>
      <c r="J33" s="84"/>
      <c r="K33" s="84"/>
      <c r="M33" s="90">
        <v>1002661</v>
      </c>
      <c r="N33" s="90">
        <v>486405</v>
      </c>
      <c r="O33" s="87">
        <f t="shared" si="0"/>
        <v>-516256</v>
      </c>
      <c r="P33" s="75"/>
      <c r="Q33" s="88"/>
    </row>
    <row r="34" spans="2:17" s="89" customFormat="1" ht="20.25" customHeight="1">
      <c r="B34" s="83"/>
      <c r="C34" s="84"/>
      <c r="D34" s="84"/>
      <c r="E34" s="85" t="s">
        <v>54</v>
      </c>
      <c r="F34" s="84"/>
      <c r="G34" s="84"/>
      <c r="H34" s="84"/>
      <c r="I34" s="84"/>
      <c r="J34" s="84"/>
      <c r="K34" s="84"/>
      <c r="M34" s="90">
        <v>3484</v>
      </c>
      <c r="N34" s="90">
        <v>28365</v>
      </c>
      <c r="O34" s="87">
        <f t="shared" si="0"/>
        <v>24881</v>
      </c>
      <c r="P34" s="75"/>
      <c r="Q34" s="88"/>
    </row>
    <row r="35" spans="2:17" s="89" customFormat="1" ht="20.25" customHeight="1">
      <c r="B35" s="83"/>
      <c r="C35" s="84"/>
      <c r="D35" s="84"/>
      <c r="E35" s="85" t="s">
        <v>55</v>
      </c>
      <c r="F35" s="84"/>
      <c r="G35" s="84"/>
      <c r="H35" s="84"/>
      <c r="I35" s="84"/>
      <c r="J35" s="84"/>
      <c r="K35" s="84"/>
      <c r="M35" s="90">
        <v>2160567</v>
      </c>
      <c r="N35" s="90">
        <v>1681235</v>
      </c>
      <c r="O35" s="87">
        <f t="shared" si="0"/>
        <v>-479332</v>
      </c>
      <c r="P35" s="75"/>
      <c r="Q35" s="88"/>
    </row>
    <row r="36" spans="2:17" s="89" customFormat="1" ht="20.25" customHeight="1">
      <c r="B36" s="83"/>
      <c r="C36" s="84"/>
      <c r="D36" s="84"/>
      <c r="E36" s="85" t="s">
        <v>56</v>
      </c>
      <c r="F36" s="84"/>
      <c r="G36" s="84"/>
      <c r="H36" s="84"/>
      <c r="I36" s="84"/>
      <c r="J36" s="84"/>
      <c r="K36" s="84"/>
      <c r="M36" s="90">
        <v>16097</v>
      </c>
      <c r="N36" s="90">
        <v>13395</v>
      </c>
      <c r="O36" s="87">
        <f t="shared" si="0"/>
        <v>-2702</v>
      </c>
      <c r="P36" s="75"/>
      <c r="Q36" s="88"/>
    </row>
    <row r="37" spans="2:17" s="89" customFormat="1" ht="20.25" customHeight="1">
      <c r="B37" s="83"/>
      <c r="C37" s="84"/>
      <c r="D37" s="84"/>
      <c r="E37" s="85" t="s">
        <v>57</v>
      </c>
      <c r="F37" s="84"/>
      <c r="G37" s="84"/>
      <c r="H37" s="84"/>
      <c r="I37" s="84"/>
      <c r="J37" s="84"/>
      <c r="K37" s="84"/>
      <c r="M37" s="90">
        <v>16000</v>
      </c>
      <c r="N37" s="90">
        <v>14000</v>
      </c>
      <c r="O37" s="87">
        <f t="shared" si="0"/>
        <v>-2000</v>
      </c>
      <c r="P37" s="75"/>
      <c r="Q37" s="88"/>
    </row>
    <row r="38" spans="2:17" s="89" customFormat="1" ht="20.25" customHeight="1">
      <c r="B38" s="83"/>
      <c r="C38" s="84"/>
      <c r="D38" s="84"/>
      <c r="E38" s="85" t="s">
        <v>58</v>
      </c>
      <c r="F38" s="84"/>
      <c r="G38" s="84"/>
      <c r="H38" s="84"/>
      <c r="I38" s="84"/>
      <c r="J38" s="84"/>
      <c r="K38" s="84"/>
      <c r="M38" s="86">
        <v>3696</v>
      </c>
      <c r="N38" s="86">
        <v>0</v>
      </c>
      <c r="O38" s="87">
        <f t="shared" si="0"/>
        <v>-3696</v>
      </c>
      <c r="P38" s="75"/>
      <c r="Q38" s="88"/>
    </row>
    <row r="39" spans="2:17" s="89" customFormat="1" ht="20.25" customHeight="1">
      <c r="B39" s="83"/>
      <c r="C39" s="84"/>
      <c r="D39" s="84"/>
      <c r="E39" s="85" t="s">
        <v>59</v>
      </c>
      <c r="F39" s="84"/>
      <c r="G39" s="84"/>
      <c r="H39" s="84"/>
      <c r="I39" s="84"/>
      <c r="J39" s="84"/>
      <c r="K39" s="84"/>
      <c r="M39" s="86">
        <v>10638</v>
      </c>
      <c r="N39" s="86">
        <v>1766</v>
      </c>
      <c r="O39" s="87">
        <f t="shared" si="0"/>
        <v>-8872</v>
      </c>
      <c r="P39" s="75"/>
      <c r="Q39" s="88"/>
    </row>
    <row r="40" spans="2:17" s="89" customFormat="1" ht="20.25" customHeight="1">
      <c r="B40" s="83"/>
      <c r="C40" s="84"/>
      <c r="D40" s="84"/>
      <c r="E40" s="85" t="s">
        <v>60</v>
      </c>
      <c r="F40" s="84"/>
      <c r="G40" s="84"/>
      <c r="H40" s="84"/>
      <c r="I40" s="84"/>
      <c r="J40" s="84"/>
      <c r="K40" s="84"/>
      <c r="M40" s="86">
        <v>0</v>
      </c>
      <c r="N40" s="86">
        <v>0</v>
      </c>
      <c r="O40" s="87">
        <f t="shared" si="0"/>
        <v>0</v>
      </c>
      <c r="P40" s="75"/>
      <c r="Q40" s="88"/>
    </row>
    <row r="41" spans="2:17" s="89" customFormat="1" ht="20.25" customHeight="1">
      <c r="B41" s="83"/>
      <c r="C41" s="84"/>
      <c r="D41" s="84"/>
      <c r="E41" s="85" t="s">
        <v>61</v>
      </c>
      <c r="F41" s="84"/>
      <c r="G41" s="84"/>
      <c r="H41" s="84"/>
      <c r="I41" s="84"/>
      <c r="J41" s="84"/>
      <c r="K41" s="84"/>
      <c r="M41" s="86">
        <v>1471159</v>
      </c>
      <c r="N41" s="86">
        <v>1122426</v>
      </c>
      <c r="O41" s="87">
        <f t="shared" si="0"/>
        <v>-348733</v>
      </c>
      <c r="P41" s="75"/>
      <c r="Q41" s="88"/>
    </row>
    <row r="42" spans="2:17" s="89" customFormat="1" ht="20.25" customHeight="1">
      <c r="B42" s="83"/>
      <c r="C42" s="84"/>
      <c r="D42" s="84"/>
      <c r="E42" s="85" t="s">
        <v>62</v>
      </c>
      <c r="F42" s="84"/>
      <c r="G42" s="84"/>
      <c r="H42" s="84"/>
      <c r="I42" s="84"/>
      <c r="J42" s="84"/>
      <c r="K42" s="84"/>
      <c r="M42" s="86">
        <v>27040</v>
      </c>
      <c r="N42" s="86">
        <v>35560</v>
      </c>
      <c r="O42" s="87">
        <f t="shared" si="0"/>
        <v>8520</v>
      </c>
      <c r="P42" s="75"/>
      <c r="Q42" s="88"/>
    </row>
    <row r="43" spans="2:17" s="89" customFormat="1" ht="20.25" customHeight="1">
      <c r="B43" s="83"/>
      <c r="C43" s="84"/>
      <c r="D43" s="84"/>
      <c r="E43" s="85" t="s">
        <v>73</v>
      </c>
      <c r="F43" s="84"/>
      <c r="G43" s="84"/>
      <c r="H43" s="84"/>
      <c r="I43" s="84"/>
      <c r="J43" s="84"/>
      <c r="K43" s="84"/>
      <c r="M43" s="86">
        <v>0</v>
      </c>
      <c r="N43" s="86">
        <v>0</v>
      </c>
      <c r="O43" s="87">
        <f>N43-M43</f>
        <v>0</v>
      </c>
      <c r="P43" s="75"/>
      <c r="Q43" s="88"/>
    </row>
    <row r="44" spans="2:17" s="89" customFormat="1" ht="20.25" customHeight="1">
      <c r="B44" s="83"/>
      <c r="C44" s="84"/>
      <c r="D44" s="84"/>
      <c r="E44" s="85" t="s">
        <v>63</v>
      </c>
      <c r="F44" s="84"/>
      <c r="G44" s="84"/>
      <c r="H44" s="84"/>
      <c r="I44" s="84"/>
      <c r="J44" s="84"/>
      <c r="K44" s="84"/>
      <c r="M44" s="86">
        <v>200000</v>
      </c>
      <c r="N44" s="86">
        <v>200000</v>
      </c>
      <c r="O44" s="87">
        <f>N44-M44</f>
        <v>0</v>
      </c>
      <c r="P44" s="75"/>
      <c r="Q44" s="88"/>
    </row>
    <row r="45" spans="2:17" s="89" customFormat="1" ht="20.25" customHeight="1">
      <c r="B45" s="83"/>
      <c r="C45" s="84"/>
      <c r="D45" s="84"/>
      <c r="E45" s="85" t="s">
        <v>68</v>
      </c>
      <c r="F45" s="84"/>
      <c r="G45" s="84"/>
      <c r="H45" s="84"/>
      <c r="I45" s="84"/>
      <c r="J45" s="84"/>
      <c r="K45" s="84"/>
      <c r="M45" s="86">
        <v>155865</v>
      </c>
      <c r="N45" s="86">
        <v>121521</v>
      </c>
      <c r="O45" s="87">
        <f t="shared" si="0"/>
        <v>-34344</v>
      </c>
      <c r="P45" s="75"/>
      <c r="Q45" s="88"/>
    </row>
    <row r="46" spans="2:17" s="89" customFormat="1" ht="20.25" customHeight="1">
      <c r="B46" s="83"/>
      <c r="C46" s="84"/>
      <c r="D46" s="84"/>
      <c r="E46" s="85" t="s">
        <v>69</v>
      </c>
      <c r="F46" s="84"/>
      <c r="G46" s="84"/>
      <c r="H46" s="84"/>
      <c r="I46" s="84"/>
      <c r="J46" s="84"/>
      <c r="K46" s="84"/>
      <c r="M46" s="90">
        <v>86304</v>
      </c>
      <c r="N46" s="90">
        <v>59522</v>
      </c>
      <c r="O46" s="87">
        <f>N46-M46</f>
        <v>-26782</v>
      </c>
      <c r="P46" s="75"/>
      <c r="Q46" s="88"/>
    </row>
    <row r="47" spans="2:17" s="89" customFormat="1" ht="20.25" customHeight="1">
      <c r="B47" s="83"/>
      <c r="C47" s="84"/>
      <c r="D47" s="84"/>
      <c r="E47" s="85" t="s">
        <v>82</v>
      </c>
      <c r="F47" s="84"/>
      <c r="G47" s="84"/>
      <c r="H47" s="84"/>
      <c r="I47" s="84"/>
      <c r="J47" s="84"/>
      <c r="K47" s="84"/>
      <c r="M47" s="90">
        <v>146</v>
      </c>
      <c r="N47" s="90">
        <v>0</v>
      </c>
      <c r="O47" s="87">
        <f t="shared" si="0"/>
        <v>-146</v>
      </c>
      <c r="P47" s="75"/>
      <c r="Q47" s="88"/>
    </row>
    <row r="48" spans="2:17" s="57" customFormat="1" ht="20.25" customHeight="1">
      <c r="B48" s="71"/>
      <c r="C48" s="68"/>
      <c r="D48" s="68"/>
      <c r="E48" s="68"/>
      <c r="F48" s="68"/>
      <c r="G48" s="68" t="s">
        <v>7</v>
      </c>
      <c r="H48" s="68"/>
      <c r="I48" s="68"/>
      <c r="J48" s="68"/>
      <c r="K48" s="68"/>
      <c r="L48" s="68"/>
      <c r="M48" s="74">
        <f>SUM(M22:M47)</f>
        <v>22104479</v>
      </c>
      <c r="N48" s="74">
        <f>SUM(N22:N47)</f>
        <v>10836382</v>
      </c>
      <c r="O48" s="73">
        <f>N48-M48</f>
        <v>-11268097</v>
      </c>
      <c r="P48" s="75">
        <f>SUM(O23:O47)</f>
        <v>-11268097</v>
      </c>
      <c r="Q48" s="56">
        <f>+O48-P48</f>
        <v>0</v>
      </c>
    </row>
    <row r="49" spans="2:17" s="57" customFormat="1" ht="20.25" customHeight="1">
      <c r="B49" s="71"/>
      <c r="C49" s="68"/>
      <c r="D49" s="68"/>
      <c r="E49" s="68" t="s">
        <v>5</v>
      </c>
      <c r="F49" s="68"/>
      <c r="G49" s="68"/>
      <c r="H49" s="68"/>
      <c r="I49" s="68"/>
      <c r="J49" s="68"/>
      <c r="K49" s="68"/>
      <c r="L49" s="68"/>
      <c r="M49" s="74"/>
      <c r="N49" s="74"/>
      <c r="O49" s="73"/>
      <c r="P49" s="75"/>
      <c r="Q49" s="56"/>
    </row>
    <row r="50" spans="2:17" s="57" customFormat="1" ht="20.25" customHeight="1">
      <c r="B50" s="71"/>
      <c r="C50" s="68"/>
      <c r="D50" s="68"/>
      <c r="E50" s="68"/>
      <c r="F50" s="68" t="s">
        <v>6</v>
      </c>
      <c r="G50" s="68"/>
      <c r="H50" s="68"/>
      <c r="I50" s="68"/>
      <c r="J50" s="68"/>
      <c r="K50" s="68"/>
      <c r="L50" s="68"/>
      <c r="M50" s="74">
        <v>0</v>
      </c>
      <c r="N50" s="74">
        <v>0</v>
      </c>
      <c r="O50" s="73">
        <v>0</v>
      </c>
      <c r="P50" s="75"/>
      <c r="Q50" s="56"/>
    </row>
    <row r="51" spans="2:17" s="57" customFormat="1" ht="20.25" customHeight="1">
      <c r="B51" s="71"/>
      <c r="C51" s="68"/>
      <c r="D51" s="68"/>
      <c r="E51" s="68"/>
      <c r="F51" s="68" t="s">
        <v>8</v>
      </c>
      <c r="G51" s="68"/>
      <c r="H51" s="68"/>
      <c r="I51" s="68"/>
      <c r="J51" s="68"/>
      <c r="K51" s="68"/>
      <c r="L51" s="68"/>
      <c r="M51" s="74">
        <v>0</v>
      </c>
      <c r="N51" s="74">
        <v>0</v>
      </c>
      <c r="O51" s="73">
        <v>0</v>
      </c>
      <c r="P51" s="75"/>
      <c r="Q51" s="56"/>
    </row>
    <row r="52" spans="2:17" s="57" customFormat="1" ht="20.25" customHeight="1" thickBot="1">
      <c r="B52" s="71"/>
      <c r="C52" s="68"/>
      <c r="D52" s="68"/>
      <c r="E52" s="68"/>
      <c r="F52" s="68"/>
      <c r="G52" s="68" t="s">
        <v>18</v>
      </c>
      <c r="H52" s="68"/>
      <c r="I52" s="68"/>
      <c r="J52" s="68"/>
      <c r="K52" s="68"/>
      <c r="L52" s="68"/>
      <c r="M52" s="74">
        <v>0</v>
      </c>
      <c r="N52" s="74">
        <f>SUM(N50:N51)</f>
        <v>0</v>
      </c>
      <c r="O52" s="73">
        <f>N52-M52</f>
        <v>0</v>
      </c>
      <c r="P52" s="75"/>
      <c r="Q52" s="56"/>
    </row>
    <row r="53" spans="2:17" s="57" customFormat="1" ht="20.25" customHeight="1" thickBot="1">
      <c r="B53" s="78"/>
      <c r="C53" s="79"/>
      <c r="D53" s="79"/>
      <c r="E53" s="79"/>
      <c r="F53" s="79"/>
      <c r="G53" s="79"/>
      <c r="H53" s="79" t="s">
        <v>9</v>
      </c>
      <c r="I53" s="79"/>
      <c r="J53" s="79"/>
      <c r="K53" s="79"/>
      <c r="L53" s="79"/>
      <c r="M53" s="80">
        <f>M48+M52</f>
        <v>22104479</v>
      </c>
      <c r="N53" s="80">
        <f>N48+N52</f>
        <v>10836382</v>
      </c>
      <c r="O53" s="81">
        <f>N53-M53</f>
        <v>-11268097</v>
      </c>
      <c r="P53" s="75"/>
      <c r="Q53" s="56"/>
    </row>
    <row r="54" spans="2:17" s="57" customFormat="1" ht="20.25" customHeight="1">
      <c r="B54" s="71"/>
      <c r="C54" s="68"/>
      <c r="D54" s="68"/>
      <c r="E54" s="68"/>
      <c r="F54" s="68"/>
      <c r="G54" s="68" t="s">
        <v>90</v>
      </c>
      <c r="H54" s="68"/>
      <c r="I54" s="91"/>
      <c r="J54" s="68"/>
      <c r="K54" s="68"/>
      <c r="L54" s="68"/>
      <c r="M54" s="82">
        <f>M19-M53</f>
        <v>394543</v>
      </c>
      <c r="N54" s="82">
        <f>N19-N53</f>
        <v>11820666</v>
      </c>
      <c r="O54" s="92">
        <f>N54-M54</f>
        <v>11426123</v>
      </c>
      <c r="P54" s="75">
        <f>+O19-O53</f>
        <v>11426123</v>
      </c>
      <c r="Q54" s="56">
        <f>+O54-P54</f>
        <v>0</v>
      </c>
    </row>
    <row r="55" spans="2:17" s="57" customFormat="1" ht="20.25" customHeight="1">
      <c r="B55" s="71"/>
      <c r="C55" s="68" t="s">
        <v>11</v>
      </c>
      <c r="D55" s="68"/>
      <c r="E55" s="68"/>
      <c r="F55" s="68"/>
      <c r="G55" s="68"/>
      <c r="H55" s="68"/>
      <c r="I55" s="68"/>
      <c r="J55" s="68"/>
      <c r="K55" s="68"/>
      <c r="L55" s="68"/>
      <c r="M55" s="74"/>
      <c r="N55" s="74"/>
      <c r="O55" s="70"/>
      <c r="P55" s="75"/>
      <c r="Q55" s="56"/>
    </row>
    <row r="56" spans="2:17" s="57" customFormat="1" ht="20.25" customHeight="1">
      <c r="B56" s="71"/>
      <c r="C56" s="68"/>
      <c r="D56" s="68" t="s">
        <v>12</v>
      </c>
      <c r="E56" s="68"/>
      <c r="F56" s="68"/>
      <c r="G56" s="68"/>
      <c r="H56" s="68"/>
      <c r="I56" s="68"/>
      <c r="J56" s="68"/>
      <c r="K56" s="68"/>
      <c r="L56" s="93"/>
      <c r="M56" s="74"/>
      <c r="N56" s="74"/>
      <c r="O56" s="73"/>
      <c r="P56" s="75"/>
      <c r="Q56" s="56"/>
    </row>
    <row r="57" spans="2:17" s="57" customFormat="1" ht="20.25" customHeight="1">
      <c r="B57" s="71"/>
      <c r="C57" s="68"/>
      <c r="D57" s="68"/>
      <c r="E57" s="84" t="s">
        <v>41</v>
      </c>
      <c r="F57" s="68"/>
      <c r="G57" s="68"/>
      <c r="H57" s="68"/>
      <c r="I57" s="68"/>
      <c r="J57" s="68"/>
      <c r="K57" s="68"/>
      <c r="L57" s="93"/>
      <c r="M57" s="82">
        <v>293583</v>
      </c>
      <c r="N57" s="82">
        <v>291213</v>
      </c>
      <c r="O57" s="77">
        <f>N57-M57</f>
        <v>-2370</v>
      </c>
      <c r="P57" s="75"/>
      <c r="Q57" s="56"/>
    </row>
    <row r="58" spans="2:17" s="57" customFormat="1" ht="20.25" customHeight="1" thickBot="1">
      <c r="B58" s="71"/>
      <c r="C58" s="68"/>
      <c r="D58" s="68"/>
      <c r="E58" s="68" t="s">
        <v>15</v>
      </c>
      <c r="F58" s="68"/>
      <c r="G58" s="68"/>
      <c r="H58" s="68"/>
      <c r="I58" s="68"/>
      <c r="J58" s="68"/>
      <c r="K58" s="68"/>
      <c r="L58" s="93"/>
      <c r="M58" s="76">
        <v>0</v>
      </c>
      <c r="N58" s="76">
        <v>0</v>
      </c>
      <c r="O58" s="77">
        <f>N58-M58</f>
        <v>0</v>
      </c>
      <c r="P58" s="75"/>
      <c r="Q58" s="56"/>
    </row>
    <row r="59" spans="2:17" s="57" customFormat="1" ht="20.25" customHeight="1" thickBot="1">
      <c r="B59" s="78"/>
      <c r="C59" s="79"/>
      <c r="D59" s="79"/>
      <c r="E59" s="79"/>
      <c r="F59" s="79"/>
      <c r="G59" s="79"/>
      <c r="H59" s="79" t="s">
        <v>13</v>
      </c>
      <c r="I59" s="79"/>
      <c r="J59" s="79"/>
      <c r="K59" s="79"/>
      <c r="L59" s="94"/>
      <c r="M59" s="80">
        <f>SUM(M57:M58)</f>
        <v>293583</v>
      </c>
      <c r="N59" s="80">
        <f>SUM(N57:N58)</f>
        <v>291213</v>
      </c>
      <c r="O59" s="81">
        <f>N59-M59</f>
        <v>-2370</v>
      </c>
      <c r="P59" s="75">
        <f>SUM(O57:O58)</f>
        <v>-2370</v>
      </c>
      <c r="Q59" s="56">
        <f>+O59-P59</f>
        <v>0</v>
      </c>
    </row>
    <row r="60" spans="2:17" s="57" customFormat="1" ht="20.25" customHeight="1">
      <c r="B60" s="71"/>
      <c r="C60" s="68"/>
      <c r="D60" s="68" t="s">
        <v>16</v>
      </c>
      <c r="E60" s="68"/>
      <c r="F60" s="68"/>
      <c r="G60" s="68"/>
      <c r="H60" s="68"/>
      <c r="I60" s="68"/>
      <c r="J60" s="68"/>
      <c r="K60" s="68"/>
      <c r="L60" s="93"/>
      <c r="M60" s="82"/>
      <c r="N60" s="82"/>
      <c r="O60" s="70"/>
      <c r="P60" s="75"/>
      <c r="Q60" s="56"/>
    </row>
    <row r="61" spans="2:17" s="57" customFormat="1" ht="20.25" customHeight="1">
      <c r="B61" s="71"/>
      <c r="C61" s="68"/>
      <c r="D61" s="68"/>
      <c r="E61" s="68" t="s">
        <v>31</v>
      </c>
      <c r="F61" s="68"/>
      <c r="G61" s="68"/>
      <c r="H61" s="68"/>
      <c r="I61" s="68"/>
      <c r="J61" s="68"/>
      <c r="K61" s="68"/>
      <c r="L61" s="93"/>
      <c r="M61" s="74">
        <v>1</v>
      </c>
      <c r="N61" s="74">
        <v>62929</v>
      </c>
      <c r="O61" s="77">
        <f aca="true" t="shared" si="1" ref="O61:O70">N61-M61</f>
        <v>62928</v>
      </c>
      <c r="P61" s="75"/>
      <c r="Q61" s="56"/>
    </row>
    <row r="62" spans="2:17" s="57" customFormat="1" ht="20.25" customHeight="1" thickBot="1">
      <c r="B62" s="95"/>
      <c r="C62" s="96"/>
      <c r="D62" s="96"/>
      <c r="E62" s="68" t="s">
        <v>32</v>
      </c>
      <c r="F62" s="96"/>
      <c r="G62" s="96"/>
      <c r="H62" s="96"/>
      <c r="I62" s="96"/>
      <c r="J62" s="96"/>
      <c r="K62" s="96"/>
      <c r="L62" s="97"/>
      <c r="M62" s="76">
        <v>0</v>
      </c>
      <c r="N62" s="76">
        <v>0</v>
      </c>
      <c r="O62" s="77">
        <f t="shared" si="1"/>
        <v>0</v>
      </c>
      <c r="P62" s="75"/>
      <c r="Q62" s="56"/>
    </row>
    <row r="63" spans="2:17" s="57" customFormat="1" ht="20.25" customHeight="1" thickBot="1">
      <c r="B63" s="78"/>
      <c r="C63" s="79"/>
      <c r="D63" s="79"/>
      <c r="E63" s="79"/>
      <c r="F63" s="79"/>
      <c r="G63" s="79"/>
      <c r="H63" s="79" t="s">
        <v>17</v>
      </c>
      <c r="I63" s="79"/>
      <c r="J63" s="79"/>
      <c r="K63" s="79"/>
      <c r="L63" s="94"/>
      <c r="M63" s="80">
        <f>SUM(M61:M62)</f>
        <v>1</v>
      </c>
      <c r="N63" s="80">
        <f>SUM(N61:N62)</f>
        <v>62929</v>
      </c>
      <c r="O63" s="81">
        <f t="shared" si="1"/>
        <v>62928</v>
      </c>
      <c r="P63" s="75">
        <f>SUM(O61:O62)</f>
        <v>62928</v>
      </c>
      <c r="Q63" s="56">
        <f>+O63-P63</f>
        <v>0</v>
      </c>
    </row>
    <row r="64" spans="2:17" s="57" customFormat="1" ht="20.25" customHeight="1">
      <c r="B64" s="71"/>
      <c r="C64" s="68"/>
      <c r="D64" s="68"/>
      <c r="E64" s="68"/>
      <c r="F64" s="68"/>
      <c r="G64" s="68" t="s">
        <v>91</v>
      </c>
      <c r="H64" s="68"/>
      <c r="I64" s="68"/>
      <c r="J64" s="68"/>
      <c r="K64" s="68"/>
      <c r="L64" s="68"/>
      <c r="M64" s="82">
        <f>M59-M63</f>
        <v>293582</v>
      </c>
      <c r="N64" s="82">
        <f>N59-N63</f>
        <v>228284</v>
      </c>
      <c r="O64" s="98">
        <f t="shared" si="1"/>
        <v>-65298</v>
      </c>
      <c r="P64" s="75"/>
      <c r="Q64" s="88"/>
    </row>
    <row r="65" spans="2:17" s="57" customFormat="1" ht="20.25" customHeight="1">
      <c r="B65" s="71"/>
      <c r="C65" s="68"/>
      <c r="D65" s="68"/>
      <c r="E65" s="68"/>
      <c r="F65" s="68"/>
      <c r="G65" s="68"/>
      <c r="H65" s="68" t="s">
        <v>36</v>
      </c>
      <c r="I65" s="68"/>
      <c r="J65" s="68"/>
      <c r="K65" s="68"/>
      <c r="L65" s="68"/>
      <c r="M65" s="82">
        <v>-585025</v>
      </c>
      <c r="N65" s="82">
        <v>-10689550</v>
      </c>
      <c r="O65" s="73">
        <f t="shared" si="1"/>
        <v>-10104525</v>
      </c>
      <c r="P65" s="75"/>
      <c r="Q65" s="88"/>
    </row>
    <row r="66" spans="2:17" s="57" customFormat="1" ht="20.25" customHeight="1">
      <c r="B66" s="71"/>
      <c r="C66" s="68"/>
      <c r="D66" s="68"/>
      <c r="E66" s="68"/>
      <c r="F66" s="68"/>
      <c r="G66" s="68"/>
      <c r="H66" s="68" t="s">
        <v>92</v>
      </c>
      <c r="I66" s="68"/>
      <c r="J66" s="68"/>
      <c r="K66" s="68"/>
      <c r="L66" s="68"/>
      <c r="M66" s="82">
        <v>103100</v>
      </c>
      <c r="N66" s="82">
        <v>1359400</v>
      </c>
      <c r="O66" s="73">
        <f t="shared" si="1"/>
        <v>1256300</v>
      </c>
      <c r="P66" s="99">
        <f>O54+O64+O65</f>
        <v>1256300</v>
      </c>
      <c r="Q66" s="88">
        <f>+O66-P66</f>
        <v>0</v>
      </c>
    </row>
    <row r="67" spans="2:17" s="57" customFormat="1" ht="20.25" customHeight="1">
      <c r="B67" s="71"/>
      <c r="C67" s="68"/>
      <c r="D67" s="68"/>
      <c r="E67" s="68"/>
      <c r="F67" s="68"/>
      <c r="G67" s="68" t="s">
        <v>93</v>
      </c>
      <c r="H67" s="84" t="s">
        <v>76</v>
      </c>
      <c r="I67" s="68"/>
      <c r="J67" s="68"/>
      <c r="K67" s="68"/>
      <c r="L67" s="68"/>
      <c r="M67" s="74">
        <v>0</v>
      </c>
      <c r="N67" s="74">
        <f>N54+N64+N65-N66</f>
        <v>0</v>
      </c>
      <c r="O67" s="77">
        <f t="shared" si="1"/>
        <v>0</v>
      </c>
      <c r="P67" s="75"/>
      <c r="Q67" s="88"/>
    </row>
    <row r="68" spans="2:17" s="57" customFormat="1" ht="20.25" customHeight="1">
      <c r="B68" s="71"/>
      <c r="C68" s="68"/>
      <c r="D68" s="68"/>
      <c r="E68" s="68"/>
      <c r="F68" s="68"/>
      <c r="G68" s="68" t="s">
        <v>94</v>
      </c>
      <c r="H68" s="84" t="s">
        <v>77</v>
      </c>
      <c r="I68" s="68"/>
      <c r="J68" s="68"/>
      <c r="K68" s="68"/>
      <c r="L68" s="68"/>
      <c r="M68" s="74">
        <v>11478726</v>
      </c>
      <c r="N68" s="74">
        <f>+M69</f>
        <v>11478726</v>
      </c>
      <c r="O68" s="77">
        <f t="shared" si="1"/>
        <v>0</v>
      </c>
      <c r="P68" s="75"/>
      <c r="Q68" s="88"/>
    </row>
    <row r="69" spans="2:17" s="57" customFormat="1" ht="20.25" customHeight="1" thickBot="1">
      <c r="B69" s="71"/>
      <c r="C69" s="68"/>
      <c r="D69" s="68"/>
      <c r="E69" s="68"/>
      <c r="F69" s="68"/>
      <c r="G69" s="68" t="s">
        <v>95</v>
      </c>
      <c r="H69" s="84" t="s">
        <v>78</v>
      </c>
      <c r="I69" s="68"/>
      <c r="J69" s="68"/>
      <c r="K69" s="68"/>
      <c r="L69" s="68"/>
      <c r="M69" s="76">
        <v>11478726</v>
      </c>
      <c r="N69" s="76">
        <f>N67+N68</f>
        <v>11478726</v>
      </c>
      <c r="O69" s="77">
        <f t="shared" si="1"/>
        <v>0</v>
      </c>
      <c r="P69" s="75"/>
      <c r="Q69" s="56"/>
    </row>
    <row r="70" spans="2:17" s="57" customFormat="1" ht="20.25" customHeight="1" thickBot="1">
      <c r="B70" s="78" t="s">
        <v>26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>
        <v>11478726</v>
      </c>
      <c r="N70" s="80">
        <f>N69</f>
        <v>11478726</v>
      </c>
      <c r="O70" s="81">
        <f t="shared" si="1"/>
        <v>0</v>
      </c>
      <c r="P70" s="75"/>
      <c r="Q70" s="56"/>
    </row>
    <row r="71" spans="2:17" s="57" customFormat="1" ht="18" customHeight="1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9"/>
      <c r="N71" s="89"/>
      <c r="O71" s="100"/>
      <c r="P71" s="54"/>
      <c r="Q71" s="56"/>
    </row>
    <row r="72" spans="16:17" s="57" customFormat="1" ht="18" customHeight="1">
      <c r="P72" s="49"/>
      <c r="Q72" s="56"/>
    </row>
    <row r="73" spans="16:17" s="57" customFormat="1" ht="18" customHeight="1">
      <c r="P73" s="49"/>
      <c r="Q73" s="56"/>
    </row>
    <row r="74" spans="16:17" s="57" customFormat="1" ht="18" customHeight="1">
      <c r="P74" s="49"/>
      <c r="Q74" s="56"/>
    </row>
    <row r="75" spans="16:17" s="57" customFormat="1" ht="18" customHeight="1">
      <c r="P75" s="49"/>
      <c r="Q75" s="56"/>
    </row>
    <row r="76" spans="16:17" s="57" customFormat="1" ht="18" customHeight="1">
      <c r="P76" s="49"/>
      <c r="Q76" s="56"/>
    </row>
    <row r="77" spans="16:17" s="57" customFormat="1" ht="18" customHeight="1">
      <c r="P77" s="49"/>
      <c r="Q77" s="56"/>
    </row>
    <row r="78" spans="16:17" s="57" customFormat="1" ht="18" customHeight="1">
      <c r="P78" s="49"/>
      <c r="Q78" s="56"/>
    </row>
    <row r="79" spans="16:17" s="57" customFormat="1" ht="18" customHeight="1">
      <c r="P79" s="49"/>
      <c r="Q79" s="56"/>
    </row>
    <row r="80" spans="16:17" s="57" customFormat="1" ht="18" customHeight="1">
      <c r="P80" s="49"/>
      <c r="Q80" s="56"/>
    </row>
    <row r="81" spans="16:17" s="57" customFormat="1" ht="18" customHeight="1">
      <c r="P81" s="49"/>
      <c r="Q81" s="56"/>
    </row>
    <row r="82" spans="16:17" s="57" customFormat="1" ht="18" customHeight="1">
      <c r="P82" s="49"/>
      <c r="Q82" s="56"/>
    </row>
    <row r="83" spans="16:17" s="57" customFormat="1" ht="18" customHeight="1">
      <c r="P83" s="49"/>
      <c r="Q83" s="56"/>
    </row>
    <row r="84" spans="16:17" s="57" customFormat="1" ht="18" customHeight="1">
      <c r="P84" s="49"/>
      <c r="Q84" s="56"/>
    </row>
    <row r="85" spans="16:17" s="57" customFormat="1" ht="18" customHeight="1">
      <c r="P85" s="49"/>
      <c r="Q85" s="56"/>
    </row>
    <row r="86" spans="16:17" s="57" customFormat="1" ht="18" customHeight="1">
      <c r="P86" s="49"/>
      <c r="Q86" s="56"/>
    </row>
    <row r="87" spans="16:17" s="57" customFormat="1" ht="18" customHeight="1">
      <c r="P87" s="49"/>
      <c r="Q87" s="56"/>
    </row>
    <row r="88" spans="16:17" s="57" customFormat="1" ht="18" customHeight="1">
      <c r="P88" s="49"/>
      <c r="Q88" s="56"/>
    </row>
    <row r="89" spans="16:17" s="57" customFormat="1" ht="18" customHeight="1">
      <c r="P89" s="49"/>
      <c r="Q89" s="56"/>
    </row>
    <row r="90" spans="16:17" s="57" customFormat="1" ht="18" customHeight="1">
      <c r="P90" s="49"/>
      <c r="Q90" s="56"/>
    </row>
    <row r="91" spans="16:17" s="57" customFormat="1" ht="18" customHeight="1">
      <c r="P91" s="49"/>
      <c r="Q91" s="56"/>
    </row>
    <row r="92" spans="16:17" s="57" customFormat="1" ht="18" customHeight="1">
      <c r="P92" s="49"/>
      <c r="Q92" s="56"/>
    </row>
    <row r="93" spans="16:17" s="57" customFormat="1" ht="18" customHeight="1">
      <c r="P93" s="49"/>
      <c r="Q93" s="56"/>
    </row>
    <row r="94" spans="16:17" s="57" customFormat="1" ht="18" customHeight="1">
      <c r="P94" s="49"/>
      <c r="Q94" s="56"/>
    </row>
    <row r="95" spans="16:17" s="57" customFormat="1" ht="18" customHeight="1">
      <c r="P95" s="49"/>
      <c r="Q95" s="56"/>
    </row>
    <row r="96" spans="16:17" s="57" customFormat="1" ht="18" customHeight="1">
      <c r="P96" s="49"/>
      <c r="Q96" s="56"/>
    </row>
    <row r="97" spans="16:17" s="57" customFormat="1" ht="18" customHeight="1">
      <c r="P97" s="49"/>
      <c r="Q97" s="56"/>
    </row>
    <row r="98" spans="16:17" s="57" customFormat="1" ht="18" customHeight="1">
      <c r="P98" s="49"/>
      <c r="Q98" s="56"/>
    </row>
    <row r="99" spans="16:17" s="57" customFormat="1" ht="18" customHeight="1">
      <c r="P99" s="49"/>
      <c r="Q99" s="56"/>
    </row>
    <row r="100" spans="16:17" s="57" customFormat="1" ht="18" customHeight="1">
      <c r="P100" s="49"/>
      <c r="Q100" s="56"/>
    </row>
    <row r="101" spans="16:17" s="57" customFormat="1" ht="18" customHeight="1">
      <c r="P101" s="49"/>
      <c r="Q101" s="56"/>
    </row>
    <row r="102" spans="16:17" s="57" customFormat="1" ht="18" customHeight="1">
      <c r="P102" s="49"/>
      <c r="Q102" s="56"/>
    </row>
    <row r="103" spans="16:17" s="57" customFormat="1" ht="18" customHeight="1">
      <c r="P103" s="49"/>
      <c r="Q103" s="56"/>
    </row>
    <row r="104" spans="16:17" s="57" customFormat="1" ht="18" customHeight="1">
      <c r="P104" s="49"/>
      <c r="Q104" s="56"/>
    </row>
    <row r="105" spans="16:17" s="57" customFormat="1" ht="18" customHeight="1">
      <c r="P105" s="49"/>
      <c r="Q105" s="56"/>
    </row>
    <row r="106" spans="16:17" s="57" customFormat="1" ht="18" customHeight="1">
      <c r="P106" s="49"/>
      <c r="Q106" s="56"/>
    </row>
    <row r="107" spans="16:17" s="57" customFormat="1" ht="18" customHeight="1">
      <c r="P107" s="49"/>
      <c r="Q107" s="56"/>
    </row>
    <row r="108" spans="16:17" s="57" customFormat="1" ht="18" customHeight="1">
      <c r="P108" s="49"/>
      <c r="Q108" s="56"/>
    </row>
    <row r="109" spans="16:17" s="57" customFormat="1" ht="18" customHeight="1">
      <c r="P109" s="49"/>
      <c r="Q109" s="56"/>
    </row>
    <row r="110" spans="16:17" s="57" customFormat="1" ht="18" customHeight="1">
      <c r="P110" s="49"/>
      <c r="Q110" s="56"/>
    </row>
    <row r="111" spans="16:17" s="57" customFormat="1" ht="18" customHeight="1">
      <c r="P111" s="49"/>
      <c r="Q111" s="56"/>
    </row>
    <row r="112" spans="16:17" s="57" customFormat="1" ht="18" customHeight="1">
      <c r="P112" s="49"/>
      <c r="Q112" s="56"/>
    </row>
    <row r="113" spans="16:17" s="57" customFormat="1" ht="18" customHeight="1">
      <c r="P113" s="49"/>
      <c r="Q113" s="56"/>
    </row>
    <row r="114" spans="16:17" s="57" customFormat="1" ht="18" customHeight="1">
      <c r="P114" s="49"/>
      <c r="Q114" s="56"/>
    </row>
    <row r="115" spans="16:17" s="57" customFormat="1" ht="18" customHeight="1">
      <c r="P115" s="49"/>
      <c r="Q115" s="56"/>
    </row>
    <row r="116" spans="16:17" s="57" customFormat="1" ht="18" customHeight="1">
      <c r="P116" s="49"/>
      <c r="Q116" s="56"/>
    </row>
    <row r="117" spans="16:17" s="57" customFormat="1" ht="18" customHeight="1">
      <c r="P117" s="49"/>
      <c r="Q117" s="56"/>
    </row>
    <row r="118" spans="16:17" s="57" customFormat="1" ht="18" customHeight="1">
      <c r="P118" s="49"/>
      <c r="Q118" s="56"/>
    </row>
    <row r="119" spans="16:17" s="57" customFormat="1" ht="18" customHeight="1">
      <c r="P119" s="49"/>
      <c r="Q119" s="56"/>
    </row>
    <row r="120" spans="16:17" s="57" customFormat="1" ht="18" customHeight="1">
      <c r="P120" s="49"/>
      <c r="Q120" s="56"/>
    </row>
    <row r="121" spans="16:17" s="57" customFormat="1" ht="18" customHeight="1">
      <c r="P121" s="49"/>
      <c r="Q121" s="56"/>
    </row>
    <row r="122" spans="16:17" s="57" customFormat="1" ht="18" customHeight="1">
      <c r="P122" s="49"/>
      <c r="Q122" s="56"/>
    </row>
    <row r="123" spans="16:17" s="57" customFormat="1" ht="18" customHeight="1">
      <c r="P123" s="49"/>
      <c r="Q123" s="56"/>
    </row>
    <row r="124" spans="16:17" s="57" customFormat="1" ht="18" customHeight="1">
      <c r="P124" s="49"/>
      <c r="Q124" s="56"/>
    </row>
    <row r="125" spans="16:17" s="57" customFormat="1" ht="18" customHeight="1">
      <c r="P125" s="49"/>
      <c r="Q125" s="56"/>
    </row>
    <row r="126" spans="16:17" s="57" customFormat="1" ht="18" customHeight="1">
      <c r="P126" s="49"/>
      <c r="Q126" s="56"/>
    </row>
    <row r="127" spans="16:17" s="57" customFormat="1" ht="18" customHeight="1">
      <c r="P127" s="49"/>
      <c r="Q127" s="56"/>
    </row>
    <row r="128" spans="16:17" s="57" customFormat="1" ht="18" customHeight="1">
      <c r="P128" s="49"/>
      <c r="Q128" s="56"/>
    </row>
    <row r="129" spans="16:17" s="57" customFormat="1" ht="18" customHeight="1">
      <c r="P129" s="49"/>
      <c r="Q129" s="56"/>
    </row>
    <row r="130" spans="16:17" s="57" customFormat="1" ht="18" customHeight="1">
      <c r="P130" s="49"/>
      <c r="Q130" s="56"/>
    </row>
    <row r="131" spans="16:17" s="57" customFormat="1" ht="18" customHeight="1">
      <c r="P131" s="49"/>
      <c r="Q131" s="56"/>
    </row>
    <row r="132" spans="16:17" s="57" customFormat="1" ht="18" customHeight="1">
      <c r="P132" s="49"/>
      <c r="Q132" s="56"/>
    </row>
    <row r="133" spans="16:17" s="57" customFormat="1" ht="18" customHeight="1">
      <c r="P133" s="49"/>
      <c r="Q133" s="56"/>
    </row>
    <row r="134" spans="16:17" s="57" customFormat="1" ht="18" customHeight="1">
      <c r="P134" s="49"/>
      <c r="Q134" s="56"/>
    </row>
    <row r="135" spans="16:17" s="57" customFormat="1" ht="18" customHeight="1">
      <c r="P135" s="49"/>
      <c r="Q135" s="56"/>
    </row>
    <row r="136" spans="16:17" s="57" customFormat="1" ht="18" customHeight="1">
      <c r="P136" s="49"/>
      <c r="Q136" s="56"/>
    </row>
    <row r="137" spans="16:17" s="57" customFormat="1" ht="18" customHeight="1">
      <c r="P137" s="49"/>
      <c r="Q137" s="56"/>
    </row>
    <row r="138" spans="16:17" s="57" customFormat="1" ht="18" customHeight="1">
      <c r="P138" s="49"/>
      <c r="Q138" s="56"/>
    </row>
    <row r="139" spans="16:17" s="57" customFormat="1" ht="18" customHeight="1">
      <c r="P139" s="49"/>
      <c r="Q139" s="56"/>
    </row>
    <row r="140" spans="16:17" s="57" customFormat="1" ht="18" customHeight="1">
      <c r="P140" s="49"/>
      <c r="Q140" s="56"/>
    </row>
    <row r="141" spans="16:17" s="57" customFormat="1" ht="18" customHeight="1">
      <c r="P141" s="49"/>
      <c r="Q141" s="56"/>
    </row>
    <row r="142" spans="16:17" s="57" customFormat="1" ht="18" customHeight="1">
      <c r="P142" s="49"/>
      <c r="Q142" s="56"/>
    </row>
    <row r="143" spans="16:17" s="57" customFormat="1" ht="18" customHeight="1">
      <c r="P143" s="49"/>
      <c r="Q143" s="56"/>
    </row>
    <row r="144" spans="16:17" s="57" customFormat="1" ht="18" customHeight="1">
      <c r="P144" s="49"/>
      <c r="Q144" s="56"/>
    </row>
    <row r="145" spans="16:17" s="57" customFormat="1" ht="18" customHeight="1">
      <c r="P145" s="49"/>
      <c r="Q145" s="56"/>
    </row>
    <row r="146" spans="16:17" s="57" customFormat="1" ht="18" customHeight="1">
      <c r="P146" s="49"/>
      <c r="Q146" s="56"/>
    </row>
    <row r="147" spans="16:17" s="57" customFormat="1" ht="18" customHeight="1">
      <c r="P147" s="49"/>
      <c r="Q147" s="56"/>
    </row>
    <row r="148" spans="16:17" s="57" customFormat="1" ht="18" customHeight="1">
      <c r="P148" s="49"/>
      <c r="Q148" s="56"/>
    </row>
    <row r="149" spans="16:17" s="57" customFormat="1" ht="18" customHeight="1">
      <c r="P149" s="49"/>
      <c r="Q149" s="56"/>
    </row>
    <row r="150" spans="16:17" s="57" customFormat="1" ht="18" customHeight="1">
      <c r="P150" s="49"/>
      <c r="Q150" s="56"/>
    </row>
    <row r="151" spans="16:17" s="57" customFormat="1" ht="18" customHeight="1">
      <c r="P151" s="49"/>
      <c r="Q151" s="56"/>
    </row>
    <row r="152" spans="16:17" s="57" customFormat="1" ht="18" customHeight="1">
      <c r="P152" s="49"/>
      <c r="Q152" s="56"/>
    </row>
    <row r="153" spans="16:17" s="57" customFormat="1" ht="18" customHeight="1">
      <c r="P153" s="49"/>
      <c r="Q153" s="56"/>
    </row>
    <row r="154" spans="16:17" s="57" customFormat="1" ht="18" customHeight="1">
      <c r="P154" s="49"/>
      <c r="Q154" s="56"/>
    </row>
    <row r="155" spans="16:17" s="57" customFormat="1" ht="18" customHeight="1">
      <c r="P155" s="49"/>
      <c r="Q155" s="56"/>
    </row>
    <row r="156" spans="16:17" s="57" customFormat="1" ht="18" customHeight="1">
      <c r="P156" s="49"/>
      <c r="Q156" s="56"/>
    </row>
    <row r="157" spans="16:17" s="57" customFormat="1" ht="18" customHeight="1">
      <c r="P157" s="49"/>
      <c r="Q157" s="56"/>
    </row>
    <row r="158" spans="16:17" s="57" customFormat="1" ht="18" customHeight="1">
      <c r="P158" s="49"/>
      <c r="Q158" s="56"/>
    </row>
    <row r="159" spans="16:17" s="57" customFormat="1" ht="18" customHeight="1">
      <c r="P159" s="49"/>
      <c r="Q159" s="56"/>
    </row>
    <row r="160" spans="16:17" s="57" customFormat="1" ht="18" customHeight="1">
      <c r="P160" s="49"/>
      <c r="Q160" s="56"/>
    </row>
    <row r="161" spans="16:17" s="57" customFormat="1" ht="18" customHeight="1">
      <c r="P161" s="49"/>
      <c r="Q161" s="56"/>
    </row>
    <row r="162" spans="16:17" s="57" customFormat="1" ht="18" customHeight="1">
      <c r="P162" s="49"/>
      <c r="Q162" s="56"/>
    </row>
    <row r="163" spans="16:17" s="57" customFormat="1" ht="18" customHeight="1">
      <c r="P163" s="49"/>
      <c r="Q163" s="56"/>
    </row>
    <row r="164" spans="16:17" s="57" customFormat="1" ht="18" customHeight="1">
      <c r="P164" s="49"/>
      <c r="Q164" s="56"/>
    </row>
    <row r="165" spans="16:17" s="57" customFormat="1" ht="18" customHeight="1">
      <c r="P165" s="49"/>
      <c r="Q165" s="56"/>
    </row>
    <row r="166" spans="16:17" s="57" customFormat="1" ht="18" customHeight="1">
      <c r="P166" s="49"/>
      <c r="Q166" s="56"/>
    </row>
    <row r="167" spans="16:17" s="57" customFormat="1" ht="18" customHeight="1">
      <c r="P167" s="49"/>
      <c r="Q167" s="56"/>
    </row>
    <row r="168" spans="16:17" s="57" customFormat="1" ht="18" customHeight="1">
      <c r="P168" s="49"/>
      <c r="Q168" s="56"/>
    </row>
    <row r="169" spans="16:17" s="57" customFormat="1" ht="18" customHeight="1">
      <c r="P169" s="49"/>
      <c r="Q169" s="56"/>
    </row>
    <row r="170" spans="16:17" s="57" customFormat="1" ht="18" customHeight="1">
      <c r="P170" s="49"/>
      <c r="Q170" s="56"/>
    </row>
    <row r="171" spans="16:17" s="57" customFormat="1" ht="18" customHeight="1">
      <c r="P171" s="49"/>
      <c r="Q171" s="56"/>
    </row>
    <row r="172" spans="16:17" s="57" customFormat="1" ht="18" customHeight="1">
      <c r="P172" s="49"/>
      <c r="Q172" s="56"/>
    </row>
    <row r="173" spans="16:17" s="57" customFormat="1" ht="18" customHeight="1">
      <c r="P173" s="49"/>
      <c r="Q173" s="56"/>
    </row>
    <row r="174" spans="16:17" s="57" customFormat="1" ht="18" customHeight="1">
      <c r="P174" s="49"/>
      <c r="Q174" s="56"/>
    </row>
    <row r="175" spans="16:17" s="57" customFormat="1" ht="18" customHeight="1">
      <c r="P175" s="49"/>
      <c r="Q175" s="56"/>
    </row>
    <row r="176" spans="16:17" s="57" customFormat="1" ht="18" customHeight="1">
      <c r="P176" s="49"/>
      <c r="Q176" s="56"/>
    </row>
    <row r="177" spans="16:17" s="57" customFormat="1" ht="18" customHeight="1">
      <c r="P177" s="49"/>
      <c r="Q177" s="56"/>
    </row>
    <row r="178" spans="16:17" s="57" customFormat="1" ht="18" customHeight="1">
      <c r="P178" s="49"/>
      <c r="Q178" s="56"/>
    </row>
    <row r="179" spans="16:17" s="57" customFormat="1" ht="18" customHeight="1">
      <c r="P179" s="49"/>
      <c r="Q179" s="56"/>
    </row>
    <row r="180" spans="16:17" s="57" customFormat="1" ht="18" customHeight="1">
      <c r="P180" s="49"/>
      <c r="Q180" s="56"/>
    </row>
    <row r="181" spans="16:17" s="57" customFormat="1" ht="18" customHeight="1">
      <c r="P181" s="49"/>
      <c r="Q181" s="56"/>
    </row>
    <row r="182" spans="16:17" s="57" customFormat="1" ht="18" customHeight="1">
      <c r="P182" s="49"/>
      <c r="Q182" s="56"/>
    </row>
    <row r="183" spans="16:17" s="57" customFormat="1" ht="18" customHeight="1">
      <c r="P183" s="49"/>
      <c r="Q183" s="56"/>
    </row>
    <row r="184" spans="16:17" s="57" customFormat="1" ht="18" customHeight="1">
      <c r="P184" s="49"/>
      <c r="Q184" s="56"/>
    </row>
    <row r="185" spans="16:17" s="57" customFormat="1" ht="18" customHeight="1">
      <c r="P185" s="49"/>
      <c r="Q185" s="56"/>
    </row>
    <row r="186" spans="16:17" s="57" customFormat="1" ht="18" customHeight="1">
      <c r="P186" s="49"/>
      <c r="Q186" s="56"/>
    </row>
    <row r="187" spans="16:17" s="57" customFormat="1" ht="18" customHeight="1">
      <c r="P187" s="49"/>
      <c r="Q187" s="56"/>
    </row>
    <row r="188" spans="16:17" s="57" customFormat="1" ht="18" customHeight="1">
      <c r="P188" s="49"/>
      <c r="Q188" s="56"/>
    </row>
    <row r="189" spans="16:17" s="57" customFormat="1" ht="18" customHeight="1">
      <c r="P189" s="49"/>
      <c r="Q189" s="56"/>
    </row>
    <row r="190" spans="16:17" s="57" customFormat="1" ht="18" customHeight="1">
      <c r="P190" s="49"/>
      <c r="Q190" s="56"/>
    </row>
    <row r="191" spans="16:17" s="57" customFormat="1" ht="18" customHeight="1">
      <c r="P191" s="49"/>
      <c r="Q191" s="56"/>
    </row>
    <row r="192" spans="16:17" s="57" customFormat="1" ht="18" customHeight="1">
      <c r="P192" s="49"/>
      <c r="Q192" s="56"/>
    </row>
    <row r="193" spans="16:17" s="57" customFormat="1" ht="18" customHeight="1">
      <c r="P193" s="49"/>
      <c r="Q193" s="56"/>
    </row>
    <row r="194" spans="16:17" s="57" customFormat="1" ht="18" customHeight="1">
      <c r="P194" s="49"/>
      <c r="Q194" s="56"/>
    </row>
    <row r="195" spans="16:17" s="57" customFormat="1" ht="18" customHeight="1">
      <c r="P195" s="49"/>
      <c r="Q195" s="56"/>
    </row>
    <row r="196" spans="16:17" s="57" customFormat="1" ht="18" customHeight="1">
      <c r="P196" s="49"/>
      <c r="Q196" s="56"/>
    </row>
    <row r="197" spans="16:17" s="57" customFormat="1" ht="18" customHeight="1">
      <c r="P197" s="49"/>
      <c r="Q197" s="56"/>
    </row>
    <row r="198" spans="16:17" s="57" customFormat="1" ht="18" customHeight="1">
      <c r="P198" s="49"/>
      <c r="Q198" s="56"/>
    </row>
    <row r="199" spans="16:17" s="57" customFormat="1" ht="18" customHeight="1">
      <c r="P199" s="49"/>
      <c r="Q199" s="56"/>
    </row>
    <row r="200" spans="16:17" s="57" customFormat="1" ht="18" customHeight="1">
      <c r="P200" s="49"/>
      <c r="Q200" s="56"/>
    </row>
    <row r="201" spans="16:17" s="57" customFormat="1" ht="18" customHeight="1">
      <c r="P201" s="49"/>
      <c r="Q201" s="56"/>
    </row>
    <row r="202" spans="16:17" s="57" customFormat="1" ht="18" customHeight="1">
      <c r="P202" s="49"/>
      <c r="Q202" s="56"/>
    </row>
    <row r="203" spans="16:17" s="57" customFormat="1" ht="18" customHeight="1">
      <c r="P203" s="49"/>
      <c r="Q203" s="56"/>
    </row>
    <row r="204" spans="16:17" s="57" customFormat="1" ht="18" customHeight="1">
      <c r="P204" s="49"/>
      <c r="Q204" s="56"/>
    </row>
    <row r="205" spans="16:17" s="57" customFormat="1" ht="18" customHeight="1">
      <c r="P205" s="49"/>
      <c r="Q205" s="56"/>
    </row>
    <row r="206" spans="16:17" s="57" customFormat="1" ht="18" customHeight="1">
      <c r="P206" s="49"/>
      <c r="Q206" s="56"/>
    </row>
    <row r="207" spans="16:17" s="57" customFormat="1" ht="18" customHeight="1">
      <c r="P207" s="49"/>
      <c r="Q207" s="56"/>
    </row>
    <row r="208" spans="16:17" s="57" customFormat="1" ht="18" customHeight="1">
      <c r="P208" s="49"/>
      <c r="Q208" s="56"/>
    </row>
    <row r="209" spans="16:17" s="57" customFormat="1" ht="18" customHeight="1">
      <c r="P209" s="49"/>
      <c r="Q209" s="56"/>
    </row>
    <row r="210" spans="16:17" s="57" customFormat="1" ht="18" customHeight="1">
      <c r="P210" s="49"/>
      <c r="Q210" s="56"/>
    </row>
    <row r="211" spans="16:17" s="57" customFormat="1" ht="18" customHeight="1">
      <c r="P211" s="49"/>
      <c r="Q211" s="56"/>
    </row>
    <row r="212" spans="16:17" s="57" customFormat="1" ht="18" customHeight="1">
      <c r="P212" s="49"/>
      <c r="Q212" s="56"/>
    </row>
    <row r="213" spans="16:17" s="57" customFormat="1" ht="18" customHeight="1">
      <c r="P213" s="49"/>
      <c r="Q213" s="56"/>
    </row>
    <row r="214" spans="16:17" s="57" customFormat="1" ht="18" customHeight="1">
      <c r="P214" s="49"/>
      <c r="Q214" s="56"/>
    </row>
    <row r="215" spans="16:17" s="57" customFormat="1" ht="18" customHeight="1">
      <c r="P215" s="49"/>
      <c r="Q215" s="56"/>
    </row>
    <row r="216" spans="16:17" s="57" customFormat="1" ht="18" customHeight="1">
      <c r="P216" s="49"/>
      <c r="Q216" s="56"/>
    </row>
    <row r="217" spans="16:17" s="57" customFormat="1" ht="18" customHeight="1">
      <c r="P217" s="49"/>
      <c r="Q217" s="56"/>
    </row>
    <row r="218" spans="16:17" s="57" customFormat="1" ht="18" customHeight="1">
      <c r="P218" s="49"/>
      <c r="Q218" s="56"/>
    </row>
    <row r="219" spans="16:17" s="57" customFormat="1" ht="18" customHeight="1">
      <c r="P219" s="49"/>
      <c r="Q219" s="56"/>
    </row>
    <row r="220" spans="16:17" s="57" customFormat="1" ht="18" customHeight="1">
      <c r="P220" s="49"/>
      <c r="Q220" s="56"/>
    </row>
    <row r="221" spans="16:17" s="57" customFormat="1" ht="18" customHeight="1">
      <c r="P221" s="49"/>
      <c r="Q221" s="56"/>
    </row>
    <row r="222" spans="16:17" s="57" customFormat="1" ht="18" customHeight="1">
      <c r="P222" s="49"/>
      <c r="Q222" s="56"/>
    </row>
    <row r="223" spans="16:17" s="57" customFormat="1" ht="18" customHeight="1">
      <c r="P223" s="49"/>
      <c r="Q223" s="56"/>
    </row>
    <row r="224" spans="16:17" s="57" customFormat="1" ht="18" customHeight="1">
      <c r="P224" s="49"/>
      <c r="Q224" s="56"/>
    </row>
    <row r="225" spans="16:17" s="57" customFormat="1" ht="18" customHeight="1">
      <c r="P225" s="49"/>
      <c r="Q225" s="56"/>
    </row>
    <row r="226" spans="16:17" s="57" customFormat="1" ht="18" customHeight="1">
      <c r="P226" s="49"/>
      <c r="Q226" s="56"/>
    </row>
    <row r="227" spans="16:17" s="57" customFormat="1" ht="18" customHeight="1">
      <c r="P227" s="49"/>
      <c r="Q227" s="56"/>
    </row>
    <row r="228" spans="16:17" s="57" customFormat="1" ht="18" customHeight="1">
      <c r="P228" s="49"/>
      <c r="Q228" s="56"/>
    </row>
    <row r="229" spans="16:17" s="57" customFormat="1" ht="18" customHeight="1">
      <c r="P229" s="49"/>
      <c r="Q229" s="56"/>
    </row>
    <row r="230" spans="16:17" s="57" customFormat="1" ht="18" customHeight="1">
      <c r="P230" s="49"/>
      <c r="Q230" s="56"/>
    </row>
    <row r="231" spans="16:17" s="57" customFormat="1" ht="18" customHeight="1">
      <c r="P231" s="49"/>
      <c r="Q231" s="56"/>
    </row>
    <row r="232" spans="16:17" s="57" customFormat="1" ht="18" customHeight="1">
      <c r="P232" s="49"/>
      <c r="Q232" s="56"/>
    </row>
    <row r="233" spans="16:17" s="57" customFormat="1" ht="18" customHeight="1">
      <c r="P233" s="49"/>
      <c r="Q233" s="56"/>
    </row>
    <row r="234" spans="16:17" s="57" customFormat="1" ht="18" customHeight="1">
      <c r="P234" s="49"/>
      <c r="Q234" s="56"/>
    </row>
    <row r="235" spans="16:17" s="57" customFormat="1" ht="18" customHeight="1">
      <c r="P235" s="49"/>
      <c r="Q235" s="56"/>
    </row>
    <row r="236" spans="16:17" s="57" customFormat="1" ht="18" customHeight="1">
      <c r="P236" s="49"/>
      <c r="Q236" s="56"/>
    </row>
    <row r="237" spans="16:17" s="57" customFormat="1" ht="18" customHeight="1">
      <c r="P237" s="49"/>
      <c r="Q237" s="56"/>
    </row>
    <row r="238" spans="16:17" s="57" customFormat="1" ht="18" customHeight="1">
      <c r="P238" s="49"/>
      <c r="Q238" s="56"/>
    </row>
    <row r="239" spans="16:17" s="57" customFormat="1" ht="18" customHeight="1">
      <c r="P239" s="49"/>
      <c r="Q239" s="56"/>
    </row>
    <row r="240" spans="16:17" s="57" customFormat="1" ht="18" customHeight="1">
      <c r="P240" s="49"/>
      <c r="Q240" s="56"/>
    </row>
    <row r="241" spans="16:17" s="57" customFormat="1" ht="18" customHeight="1">
      <c r="P241" s="49"/>
      <c r="Q241" s="56"/>
    </row>
    <row r="242" spans="16:17" s="57" customFormat="1" ht="18" customHeight="1">
      <c r="P242" s="49"/>
      <c r="Q242" s="56"/>
    </row>
    <row r="243" spans="16:17" s="57" customFormat="1" ht="18" customHeight="1">
      <c r="P243" s="49"/>
      <c r="Q243" s="56"/>
    </row>
    <row r="244" spans="16:17" s="57" customFormat="1" ht="18" customHeight="1">
      <c r="P244" s="49"/>
      <c r="Q244" s="56"/>
    </row>
    <row r="245" spans="16:17" s="57" customFormat="1" ht="18" customHeight="1">
      <c r="P245" s="49"/>
      <c r="Q245" s="56"/>
    </row>
    <row r="246" spans="16:17" s="57" customFormat="1" ht="18" customHeight="1">
      <c r="P246" s="49"/>
      <c r="Q246" s="56"/>
    </row>
    <row r="247" spans="16:17" s="57" customFormat="1" ht="18" customHeight="1">
      <c r="P247" s="49"/>
      <c r="Q247" s="56"/>
    </row>
    <row r="248" spans="16:17" s="57" customFormat="1" ht="18" customHeight="1">
      <c r="P248" s="49"/>
      <c r="Q248" s="56"/>
    </row>
    <row r="249" spans="16:17" s="57" customFormat="1" ht="18" customHeight="1">
      <c r="P249" s="49"/>
      <c r="Q249" s="56"/>
    </row>
    <row r="250" spans="16:17" s="57" customFormat="1" ht="18" customHeight="1">
      <c r="P250" s="49"/>
      <c r="Q250" s="56"/>
    </row>
  </sheetData>
  <sheetProtection sheet="1"/>
  <mergeCells count="1">
    <mergeCell ref="B12:L12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scale="96" r:id="rId1"/>
  <rowBreaks count="1" manualBreakCount="1">
    <brk id="41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90" zoomScaleNormal="85" zoomScaleSheetLayoutView="90" zoomScalePageLayoutView="0" workbookViewId="0" topLeftCell="A207">
      <selection activeCell="P231" sqref="P231"/>
    </sheetView>
  </sheetViews>
  <sheetFormatPr defaultColWidth="9.00390625" defaultRowHeight="16.5" customHeight="1"/>
  <cols>
    <col min="1" max="1" width="8.421875" style="102" customWidth="1"/>
    <col min="2" max="11" width="2.00390625" style="102" customWidth="1"/>
    <col min="12" max="12" width="21.00390625" style="102" customWidth="1"/>
    <col min="13" max="15" width="16.8515625" style="102" customWidth="1"/>
    <col min="16" max="16" width="10.7109375" style="102" customWidth="1"/>
    <col min="17" max="16384" width="9.00390625" style="102" customWidth="1"/>
  </cols>
  <sheetData>
    <row r="1" spans="1:2" ht="16.5" customHeight="1">
      <c r="A1" s="101" t="s">
        <v>96</v>
      </c>
      <c r="B1" s="101" t="s">
        <v>97</v>
      </c>
    </row>
    <row r="2" spans="1:2" ht="16.5" customHeight="1">
      <c r="A2" s="101"/>
      <c r="B2" s="101"/>
    </row>
    <row r="3" spans="1:15" ht="21" customHeight="1">
      <c r="A3" s="103"/>
      <c r="B3" s="104" t="s">
        <v>98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3"/>
      <c r="N3" s="103"/>
      <c r="O3" s="105"/>
    </row>
    <row r="4" spans="1:15" s="111" customFormat="1" ht="21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 t="s">
        <v>21</v>
      </c>
      <c r="M4" s="109">
        <f>N18</f>
        <v>11</v>
      </c>
      <c r="N4" s="108" t="s">
        <v>27</v>
      </c>
      <c r="O4" s="110"/>
    </row>
    <row r="5" spans="1:15" s="111" customFormat="1" ht="21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 t="s">
        <v>22</v>
      </c>
      <c r="M5" s="109">
        <f>N23</f>
        <v>0</v>
      </c>
      <c r="N5" s="108" t="s">
        <v>27</v>
      </c>
      <c r="O5" s="110"/>
    </row>
    <row r="6" spans="2:16" s="111" customFormat="1" ht="20.2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08" t="s">
        <v>36</v>
      </c>
      <c r="M6" s="109">
        <f>+N25</f>
        <v>0</v>
      </c>
      <c r="N6" s="108" t="s">
        <v>27</v>
      </c>
      <c r="O6" s="112"/>
      <c r="P6" s="113"/>
    </row>
    <row r="7" spans="1:15" s="111" customFormat="1" ht="21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 t="s">
        <v>25</v>
      </c>
      <c r="M7" s="114">
        <f>M4-M5+M6</f>
        <v>11</v>
      </c>
      <c r="N7" s="108" t="s">
        <v>27</v>
      </c>
      <c r="O7" s="110"/>
    </row>
    <row r="8" spans="1:15" s="111" customFormat="1" ht="21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15" t="s">
        <v>23</v>
      </c>
      <c r="M8" s="114">
        <f>+N27</f>
        <v>4167452</v>
      </c>
      <c r="N8" s="108" t="s">
        <v>27</v>
      </c>
      <c r="O8" s="110"/>
    </row>
    <row r="9" spans="1:15" s="111" customFormat="1" ht="21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5" t="s">
        <v>24</v>
      </c>
      <c r="M9" s="114">
        <f>M7+M8</f>
        <v>4167463</v>
      </c>
      <c r="N9" s="108" t="s">
        <v>27</v>
      </c>
      <c r="O9" s="110"/>
    </row>
    <row r="10" spans="1:15" s="111" customFormat="1" ht="16.5" customHeight="1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s="111" customFormat="1" ht="21" customHeight="1" thickBot="1">
      <c r="A11" s="106"/>
      <c r="B11" s="178" t="s">
        <v>0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80"/>
      <c r="M11" s="116" t="s">
        <v>29</v>
      </c>
      <c r="N11" s="116" t="s">
        <v>28</v>
      </c>
      <c r="O11" s="117" t="s">
        <v>30</v>
      </c>
    </row>
    <row r="12" spans="1:15" s="111" customFormat="1" ht="21" customHeight="1">
      <c r="A12" s="106"/>
      <c r="B12" s="118" t="s">
        <v>99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121"/>
      <c r="N12" s="121"/>
      <c r="O12" s="122"/>
    </row>
    <row r="13" spans="1:15" s="111" customFormat="1" ht="21" customHeight="1">
      <c r="A13" s="106"/>
      <c r="B13" s="118"/>
      <c r="C13" s="119" t="s">
        <v>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3"/>
      <c r="N13" s="123"/>
      <c r="O13" s="124"/>
    </row>
    <row r="14" spans="1:15" s="111" customFormat="1" ht="21" customHeight="1">
      <c r="A14" s="106"/>
      <c r="B14" s="118"/>
      <c r="C14" s="119"/>
      <c r="D14" s="119" t="s">
        <v>2</v>
      </c>
      <c r="E14" s="119"/>
      <c r="F14" s="119"/>
      <c r="G14" s="119"/>
      <c r="H14" s="119"/>
      <c r="I14" s="119"/>
      <c r="J14" s="119"/>
      <c r="K14" s="119"/>
      <c r="L14" s="119"/>
      <c r="M14" s="123"/>
      <c r="N14" s="123"/>
      <c r="O14" s="124"/>
    </row>
    <row r="15" spans="1:15" s="111" customFormat="1" ht="21" customHeight="1">
      <c r="A15" s="106"/>
      <c r="B15" s="118"/>
      <c r="C15" s="119"/>
      <c r="D15" s="119"/>
      <c r="E15" s="119" t="s">
        <v>100</v>
      </c>
      <c r="F15" s="119"/>
      <c r="G15" s="119"/>
      <c r="H15" s="119"/>
      <c r="I15" s="119"/>
      <c r="J15" s="119"/>
      <c r="K15" s="119"/>
      <c r="L15" s="119"/>
      <c r="M15" s="125">
        <v>0</v>
      </c>
      <c r="N15" s="125">
        <v>0</v>
      </c>
      <c r="O15" s="126">
        <f>N15-M15</f>
        <v>0</v>
      </c>
    </row>
    <row r="16" spans="1:15" s="111" customFormat="1" ht="21" customHeight="1">
      <c r="A16" s="106"/>
      <c r="B16" s="118"/>
      <c r="C16" s="119"/>
      <c r="D16" s="119"/>
      <c r="E16" s="119" t="s">
        <v>101</v>
      </c>
      <c r="F16" s="119"/>
      <c r="G16" s="119"/>
      <c r="H16" s="119"/>
      <c r="I16" s="119"/>
      <c r="J16" s="119"/>
      <c r="K16" s="119"/>
      <c r="L16" s="119"/>
      <c r="M16" s="125">
        <v>0</v>
      </c>
      <c r="N16" s="125">
        <v>0</v>
      </c>
      <c r="O16" s="126">
        <f aca="true" t="shared" si="0" ref="O16:O29">N16-M16</f>
        <v>0</v>
      </c>
    </row>
    <row r="17" spans="1:15" s="111" customFormat="1" ht="21" customHeight="1" thickBot="1">
      <c r="A17" s="106"/>
      <c r="B17" s="118"/>
      <c r="C17" s="119"/>
      <c r="D17" s="119"/>
      <c r="E17" s="119" t="s">
        <v>102</v>
      </c>
      <c r="F17" s="119"/>
      <c r="G17" s="119"/>
      <c r="H17" s="119"/>
      <c r="I17" s="119"/>
      <c r="J17" s="119"/>
      <c r="K17" s="119"/>
      <c r="L17" s="119"/>
      <c r="M17" s="125">
        <v>1311896</v>
      </c>
      <c r="N17" s="125">
        <v>11</v>
      </c>
      <c r="O17" s="126">
        <f t="shared" si="0"/>
        <v>-1311885</v>
      </c>
    </row>
    <row r="18" spans="1:15" s="111" customFormat="1" ht="21" customHeight="1" thickBot="1">
      <c r="A18" s="106"/>
      <c r="B18" s="127"/>
      <c r="C18" s="128"/>
      <c r="D18" s="128"/>
      <c r="E18" s="128"/>
      <c r="F18" s="128"/>
      <c r="G18" s="128"/>
      <c r="H18" s="128" t="s">
        <v>103</v>
      </c>
      <c r="I18" s="128"/>
      <c r="J18" s="128"/>
      <c r="K18" s="128"/>
      <c r="L18" s="128"/>
      <c r="M18" s="129">
        <f>SUM(M15:M17)</f>
        <v>1311896</v>
      </c>
      <c r="N18" s="129">
        <f>SUM(N15:N17)</f>
        <v>11</v>
      </c>
      <c r="O18" s="130">
        <f t="shared" si="0"/>
        <v>-1311885</v>
      </c>
    </row>
    <row r="19" spans="1:15" s="111" customFormat="1" ht="21" customHeight="1">
      <c r="A19" s="131"/>
      <c r="B19" s="132"/>
      <c r="C19" s="133"/>
      <c r="D19" s="133" t="s">
        <v>3</v>
      </c>
      <c r="E19" s="133"/>
      <c r="F19" s="133"/>
      <c r="G19" s="133"/>
      <c r="H19" s="133"/>
      <c r="I19" s="133"/>
      <c r="J19" s="133"/>
      <c r="K19" s="133"/>
      <c r="L19" s="120"/>
      <c r="M19" s="134"/>
      <c r="N19" s="134"/>
      <c r="O19" s="135"/>
    </row>
    <row r="20" spans="1:15" s="111" customFormat="1" ht="21" customHeight="1">
      <c r="A20" s="131"/>
      <c r="B20" s="118"/>
      <c r="C20" s="119"/>
      <c r="D20" s="119"/>
      <c r="E20" s="119"/>
      <c r="F20" s="119" t="s">
        <v>104</v>
      </c>
      <c r="G20" s="119"/>
      <c r="H20" s="119"/>
      <c r="I20" s="119"/>
      <c r="J20" s="119"/>
      <c r="K20" s="119"/>
      <c r="L20" s="119"/>
      <c r="M20" s="125">
        <v>0</v>
      </c>
      <c r="N20" s="125">
        <v>0</v>
      </c>
      <c r="O20" s="126">
        <f t="shared" si="0"/>
        <v>0</v>
      </c>
    </row>
    <row r="21" spans="1:15" s="111" customFormat="1" ht="21" customHeight="1">
      <c r="A21" s="131"/>
      <c r="B21" s="118"/>
      <c r="C21" s="119"/>
      <c r="D21" s="119"/>
      <c r="E21" s="119"/>
      <c r="F21" s="119" t="s">
        <v>105</v>
      </c>
      <c r="G21" s="119"/>
      <c r="H21" s="119"/>
      <c r="I21" s="119"/>
      <c r="J21" s="119"/>
      <c r="K21" s="119"/>
      <c r="L21" s="119"/>
      <c r="M21" s="125">
        <v>72400</v>
      </c>
      <c r="N21" s="125">
        <v>0</v>
      </c>
      <c r="O21" s="126">
        <f t="shared" si="0"/>
        <v>-72400</v>
      </c>
    </row>
    <row r="22" spans="1:15" s="111" customFormat="1" ht="21" customHeight="1" thickBot="1">
      <c r="A22" s="131"/>
      <c r="B22" s="136"/>
      <c r="C22" s="137"/>
      <c r="D22" s="137"/>
      <c r="E22" s="137" t="s">
        <v>106</v>
      </c>
      <c r="F22" s="137"/>
      <c r="G22" s="137"/>
      <c r="H22" s="137"/>
      <c r="I22" s="137"/>
      <c r="J22" s="137"/>
      <c r="K22" s="137"/>
      <c r="L22" s="137"/>
      <c r="M22" s="138">
        <v>0</v>
      </c>
      <c r="N22" s="138">
        <v>0</v>
      </c>
      <c r="O22" s="126">
        <f t="shared" si="0"/>
        <v>0</v>
      </c>
    </row>
    <row r="23" spans="1:15" s="111" customFormat="1" ht="21" customHeight="1" thickBot="1">
      <c r="A23" s="106"/>
      <c r="B23" s="136"/>
      <c r="C23" s="137"/>
      <c r="D23" s="137"/>
      <c r="E23" s="137"/>
      <c r="F23" s="137"/>
      <c r="G23" s="137"/>
      <c r="H23" s="137" t="s">
        <v>107</v>
      </c>
      <c r="I23" s="137"/>
      <c r="J23" s="137"/>
      <c r="K23" s="137"/>
      <c r="L23" s="137"/>
      <c r="M23" s="129">
        <f>SUM(M20:M22)</f>
        <v>72400</v>
      </c>
      <c r="N23" s="129">
        <f>SUM(N20:N22)</f>
        <v>0</v>
      </c>
      <c r="O23" s="130">
        <f t="shared" si="0"/>
        <v>-72400</v>
      </c>
    </row>
    <row r="24" spans="1:15" s="111" customFormat="1" ht="21" customHeight="1">
      <c r="A24" s="106"/>
      <c r="B24" s="118"/>
      <c r="C24" s="119"/>
      <c r="D24" s="119"/>
      <c r="E24" s="119"/>
      <c r="F24" s="119" t="s">
        <v>108</v>
      </c>
      <c r="G24" s="119"/>
      <c r="H24" s="119"/>
      <c r="I24" s="119"/>
      <c r="J24" s="119"/>
      <c r="K24" s="119"/>
      <c r="L24" s="119"/>
      <c r="M24" s="121">
        <f>M18-M23</f>
        <v>1239496</v>
      </c>
      <c r="N24" s="121">
        <f>N18-N23</f>
        <v>11</v>
      </c>
      <c r="O24" s="139">
        <f t="shared" si="0"/>
        <v>-1239485</v>
      </c>
    </row>
    <row r="25" spans="1:15" s="111" customFormat="1" ht="21" customHeight="1">
      <c r="A25" s="106"/>
      <c r="B25" s="118"/>
      <c r="C25" s="119"/>
      <c r="D25" s="119"/>
      <c r="E25" s="119"/>
      <c r="F25" s="119" t="s">
        <v>109</v>
      </c>
      <c r="G25" s="119"/>
      <c r="H25" s="119"/>
      <c r="I25" s="119"/>
      <c r="J25" s="119"/>
      <c r="K25" s="119"/>
      <c r="L25" s="119"/>
      <c r="M25" s="121">
        <v>-619748</v>
      </c>
      <c r="N25" s="121">
        <v>0</v>
      </c>
      <c r="O25" s="139">
        <f t="shared" si="0"/>
        <v>619748</v>
      </c>
    </row>
    <row r="26" spans="1:15" s="111" customFormat="1" ht="21" customHeight="1">
      <c r="A26" s="106"/>
      <c r="B26" s="118"/>
      <c r="C26" s="119"/>
      <c r="D26" s="119"/>
      <c r="E26" s="119"/>
      <c r="F26" s="119" t="s">
        <v>93</v>
      </c>
      <c r="G26" s="119"/>
      <c r="H26" s="119"/>
      <c r="I26" s="119"/>
      <c r="J26" s="119"/>
      <c r="K26" s="119"/>
      <c r="L26" s="119"/>
      <c r="M26" s="121">
        <f>M24+M25</f>
        <v>619748</v>
      </c>
      <c r="N26" s="121">
        <f>N24+N25</f>
        <v>11</v>
      </c>
      <c r="O26" s="139">
        <f t="shared" si="0"/>
        <v>-619737</v>
      </c>
    </row>
    <row r="27" spans="1:15" s="111" customFormat="1" ht="21" customHeight="1">
      <c r="A27" s="106"/>
      <c r="B27" s="118"/>
      <c r="C27" s="119"/>
      <c r="D27" s="119"/>
      <c r="E27" s="119"/>
      <c r="F27" s="119" t="s">
        <v>94</v>
      </c>
      <c r="G27" s="119"/>
      <c r="H27" s="119"/>
      <c r="I27" s="119"/>
      <c r="J27" s="119"/>
      <c r="K27" s="119"/>
      <c r="L27" s="119"/>
      <c r="M27" s="123">
        <v>3547704</v>
      </c>
      <c r="N27" s="123">
        <f>M29</f>
        <v>4167452</v>
      </c>
      <c r="O27" s="139">
        <f t="shared" si="0"/>
        <v>619748</v>
      </c>
    </row>
    <row r="28" spans="1:15" s="111" customFormat="1" ht="21" customHeight="1" thickBot="1">
      <c r="A28" s="106"/>
      <c r="B28" s="118"/>
      <c r="C28" s="119"/>
      <c r="D28" s="119"/>
      <c r="E28" s="119"/>
      <c r="F28" s="119" t="s">
        <v>95</v>
      </c>
      <c r="G28" s="119"/>
      <c r="H28" s="119"/>
      <c r="I28" s="119"/>
      <c r="J28" s="119"/>
      <c r="K28" s="119"/>
      <c r="L28" s="119"/>
      <c r="M28" s="125">
        <f>M26+M27</f>
        <v>4167452</v>
      </c>
      <c r="N28" s="125">
        <f>N26+N27</f>
        <v>4167463</v>
      </c>
      <c r="O28" s="135">
        <f t="shared" si="0"/>
        <v>11</v>
      </c>
    </row>
    <row r="29" spans="1:15" s="111" customFormat="1" ht="21" customHeight="1" thickBot="1">
      <c r="A29" s="106"/>
      <c r="B29" s="127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9">
        <f>M28</f>
        <v>4167452</v>
      </c>
      <c r="N29" s="129">
        <f>N28</f>
        <v>4167463</v>
      </c>
      <c r="O29" s="130">
        <f t="shared" si="0"/>
        <v>11</v>
      </c>
    </row>
    <row r="30" spans="1:15" s="111" customFormat="1" ht="16.5" customHeight="1">
      <c r="A30" s="106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06"/>
    </row>
    <row r="31" spans="1:15" s="111" customFormat="1" ht="16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s="111" customFormat="1" ht="21" customHeight="1">
      <c r="A32" s="106"/>
      <c r="B32" s="140" t="s">
        <v>110</v>
      </c>
      <c r="C32" s="107"/>
      <c r="D32" s="107"/>
      <c r="E32" s="107"/>
      <c r="F32" s="107"/>
      <c r="G32" s="107"/>
      <c r="H32" s="107"/>
      <c r="I32" s="107"/>
      <c r="J32" s="107"/>
      <c r="K32" s="106"/>
      <c r="L32" s="106"/>
      <c r="M32" s="106"/>
      <c r="N32" s="106"/>
      <c r="O32" s="110"/>
    </row>
    <row r="33" spans="1:15" s="111" customFormat="1" ht="21" customHeight="1">
      <c r="A33" s="106"/>
      <c r="B33" s="141"/>
      <c r="C33" s="107"/>
      <c r="D33" s="107"/>
      <c r="E33" s="107"/>
      <c r="F33" s="107"/>
      <c r="G33" s="107"/>
      <c r="H33" s="107"/>
      <c r="I33" s="107"/>
      <c r="J33" s="107"/>
      <c r="K33" s="106"/>
      <c r="L33" s="108" t="s">
        <v>21</v>
      </c>
      <c r="M33" s="109">
        <f>N47</f>
        <v>129</v>
      </c>
      <c r="N33" s="108" t="s">
        <v>27</v>
      </c>
      <c r="O33" s="110"/>
    </row>
    <row r="34" spans="1:15" s="111" customFormat="1" ht="21" customHeight="1">
      <c r="A34" s="106"/>
      <c r="B34" s="141"/>
      <c r="C34" s="107"/>
      <c r="D34" s="107"/>
      <c r="E34" s="107"/>
      <c r="F34" s="107"/>
      <c r="G34" s="107"/>
      <c r="H34" s="107"/>
      <c r="I34" s="107"/>
      <c r="J34" s="107"/>
      <c r="K34" s="106"/>
      <c r="L34" s="108" t="s">
        <v>22</v>
      </c>
      <c r="M34" s="109">
        <f>+N52</f>
        <v>378989</v>
      </c>
      <c r="N34" s="108" t="s">
        <v>27</v>
      </c>
      <c r="O34" s="110"/>
    </row>
    <row r="35" spans="2:16" s="111" customFormat="1" ht="20.25" customHeight="1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08" t="s">
        <v>36</v>
      </c>
      <c r="M35" s="109">
        <f>+N54</f>
        <v>0</v>
      </c>
      <c r="N35" s="108" t="s">
        <v>27</v>
      </c>
      <c r="O35" s="112"/>
      <c r="P35" s="113"/>
    </row>
    <row r="36" spans="1:15" s="111" customFormat="1" ht="21" customHeight="1">
      <c r="A36" s="106"/>
      <c r="B36" s="141"/>
      <c r="C36" s="107"/>
      <c r="D36" s="107"/>
      <c r="E36" s="107"/>
      <c r="F36" s="107"/>
      <c r="G36" s="107"/>
      <c r="H36" s="107"/>
      <c r="I36" s="107"/>
      <c r="J36" s="107"/>
      <c r="K36" s="106"/>
      <c r="L36" s="108" t="s">
        <v>25</v>
      </c>
      <c r="M36" s="114">
        <f>M33-M34+M35</f>
        <v>-378860</v>
      </c>
      <c r="N36" s="108" t="s">
        <v>27</v>
      </c>
      <c r="O36" s="110"/>
    </row>
    <row r="37" spans="1:15" s="111" customFormat="1" ht="21" customHeight="1">
      <c r="A37" s="106"/>
      <c r="B37" s="141"/>
      <c r="C37" s="107"/>
      <c r="D37" s="107"/>
      <c r="E37" s="107"/>
      <c r="F37" s="107"/>
      <c r="G37" s="107"/>
      <c r="H37" s="107"/>
      <c r="I37" s="107"/>
      <c r="J37" s="107"/>
      <c r="K37" s="106"/>
      <c r="L37" s="115" t="s">
        <v>23</v>
      </c>
      <c r="M37" s="114">
        <f>+N56</f>
        <v>7410055</v>
      </c>
      <c r="N37" s="108" t="s">
        <v>27</v>
      </c>
      <c r="O37" s="110"/>
    </row>
    <row r="38" spans="1:15" s="111" customFormat="1" ht="21" customHeight="1">
      <c r="A38" s="106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15" t="s">
        <v>24</v>
      </c>
      <c r="M38" s="114">
        <f>+M37+M36</f>
        <v>7031195</v>
      </c>
      <c r="N38" s="108" t="s">
        <v>27</v>
      </c>
      <c r="O38" s="142"/>
    </row>
    <row r="39" spans="1:15" s="111" customFormat="1" ht="21" customHeight="1" thickBot="1">
      <c r="A39" s="106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15"/>
      <c r="M39" s="143"/>
      <c r="N39" s="108"/>
      <c r="O39" s="142"/>
    </row>
    <row r="40" spans="1:15" s="111" customFormat="1" ht="21" customHeight="1" thickBot="1">
      <c r="A40" s="131"/>
      <c r="B40" s="181" t="s">
        <v>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16" t="s">
        <v>29</v>
      </c>
      <c r="N40" s="116" t="s">
        <v>28</v>
      </c>
      <c r="O40" s="144" t="s">
        <v>30</v>
      </c>
    </row>
    <row r="41" spans="1:15" s="111" customFormat="1" ht="21" customHeight="1">
      <c r="A41" s="131"/>
      <c r="B41" s="118" t="s">
        <v>99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1"/>
      <c r="N41" s="121"/>
      <c r="O41" s="139"/>
    </row>
    <row r="42" spans="1:15" s="111" customFormat="1" ht="21" customHeight="1">
      <c r="A42" s="131"/>
      <c r="B42" s="118"/>
      <c r="C42" s="119" t="s">
        <v>1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23"/>
      <c r="N42" s="123"/>
      <c r="O42" s="124"/>
    </row>
    <row r="43" spans="1:15" s="111" customFormat="1" ht="21" customHeight="1">
      <c r="A43" s="131"/>
      <c r="B43" s="118"/>
      <c r="C43" s="119"/>
      <c r="D43" s="119" t="s">
        <v>2</v>
      </c>
      <c r="E43" s="119"/>
      <c r="F43" s="119"/>
      <c r="G43" s="119"/>
      <c r="H43" s="119"/>
      <c r="I43" s="119"/>
      <c r="J43" s="119"/>
      <c r="K43" s="119"/>
      <c r="L43" s="119"/>
      <c r="M43" s="123"/>
      <c r="N43" s="123"/>
      <c r="O43" s="124"/>
    </row>
    <row r="44" spans="1:15" s="111" customFormat="1" ht="21" customHeight="1">
      <c r="A44" s="131"/>
      <c r="B44" s="118"/>
      <c r="C44" s="119"/>
      <c r="D44" s="119"/>
      <c r="E44" s="119" t="s">
        <v>20</v>
      </c>
      <c r="F44" s="119"/>
      <c r="G44" s="119"/>
      <c r="H44" s="119"/>
      <c r="I44" s="119"/>
      <c r="J44" s="119"/>
      <c r="K44" s="119"/>
      <c r="L44" s="119"/>
      <c r="M44" s="123">
        <v>0</v>
      </c>
      <c r="N44" s="125">
        <v>0</v>
      </c>
      <c r="O44" s="124">
        <f>N44-M44</f>
        <v>0</v>
      </c>
    </row>
    <row r="45" spans="1:15" s="111" customFormat="1" ht="21" customHeight="1">
      <c r="A45" s="131"/>
      <c r="B45" s="118"/>
      <c r="C45" s="119"/>
      <c r="D45" s="119"/>
      <c r="E45" s="119" t="s">
        <v>111</v>
      </c>
      <c r="F45" s="119"/>
      <c r="G45" s="119"/>
      <c r="H45" s="119"/>
      <c r="I45" s="119"/>
      <c r="J45" s="119"/>
      <c r="K45" s="119"/>
      <c r="L45" s="119"/>
      <c r="M45" s="125">
        <v>0</v>
      </c>
      <c r="N45" s="125">
        <v>0</v>
      </c>
      <c r="O45" s="124">
        <f aca="true" t="shared" si="1" ref="O45:O58">N45-M45</f>
        <v>0</v>
      </c>
    </row>
    <row r="46" spans="1:15" s="111" customFormat="1" ht="21" customHeight="1" thickBot="1">
      <c r="A46" s="131"/>
      <c r="B46" s="118"/>
      <c r="C46" s="119"/>
      <c r="D46" s="119"/>
      <c r="E46" s="119" t="s">
        <v>112</v>
      </c>
      <c r="F46" s="119"/>
      <c r="G46" s="119"/>
      <c r="H46" s="119"/>
      <c r="I46" s="119"/>
      <c r="J46" s="119"/>
      <c r="K46" s="119"/>
      <c r="L46" s="119"/>
      <c r="M46" s="125">
        <v>574</v>
      </c>
      <c r="N46" s="138">
        <v>129</v>
      </c>
      <c r="O46" s="126">
        <f t="shared" si="1"/>
        <v>-445</v>
      </c>
    </row>
    <row r="47" spans="1:15" s="111" customFormat="1" ht="21" customHeight="1" thickBot="1">
      <c r="A47" s="131"/>
      <c r="B47" s="127"/>
      <c r="C47" s="128"/>
      <c r="D47" s="128"/>
      <c r="E47" s="128"/>
      <c r="F47" s="128"/>
      <c r="G47" s="128"/>
      <c r="H47" s="128" t="s">
        <v>103</v>
      </c>
      <c r="I47" s="128"/>
      <c r="J47" s="128"/>
      <c r="K47" s="128"/>
      <c r="L47" s="128"/>
      <c r="M47" s="129">
        <f>SUM(M44:M46)</f>
        <v>574</v>
      </c>
      <c r="N47" s="129">
        <f>SUM(N44:N46)</f>
        <v>129</v>
      </c>
      <c r="O47" s="130">
        <f t="shared" si="1"/>
        <v>-445</v>
      </c>
    </row>
    <row r="48" spans="1:15" s="111" customFormat="1" ht="21" customHeight="1">
      <c r="A48" s="131"/>
      <c r="B48" s="132"/>
      <c r="C48" s="133"/>
      <c r="D48" s="133" t="s">
        <v>3</v>
      </c>
      <c r="E48" s="133"/>
      <c r="F48" s="133"/>
      <c r="G48" s="133"/>
      <c r="H48" s="133"/>
      <c r="I48" s="133"/>
      <c r="J48" s="133"/>
      <c r="K48" s="133"/>
      <c r="L48" s="120"/>
      <c r="M48" s="134"/>
      <c r="N48" s="134"/>
      <c r="O48" s="135"/>
    </row>
    <row r="49" spans="1:15" s="111" customFormat="1" ht="21" customHeight="1">
      <c r="A49" s="131"/>
      <c r="B49" s="118"/>
      <c r="C49" s="119"/>
      <c r="D49" s="119"/>
      <c r="E49" s="119"/>
      <c r="F49" s="119" t="s">
        <v>104</v>
      </c>
      <c r="G49" s="119"/>
      <c r="H49" s="119"/>
      <c r="I49" s="119"/>
      <c r="J49" s="119"/>
      <c r="K49" s="119"/>
      <c r="L49" s="119"/>
      <c r="M49" s="125">
        <v>0</v>
      </c>
      <c r="N49" s="125">
        <v>0</v>
      </c>
      <c r="O49" s="126">
        <f t="shared" si="1"/>
        <v>0</v>
      </c>
    </row>
    <row r="50" spans="1:15" s="111" customFormat="1" ht="21" customHeight="1">
      <c r="A50" s="131"/>
      <c r="B50" s="118"/>
      <c r="C50" s="119"/>
      <c r="D50" s="119"/>
      <c r="E50" s="119"/>
      <c r="F50" s="119" t="s">
        <v>105</v>
      </c>
      <c r="G50" s="119"/>
      <c r="H50" s="119"/>
      <c r="I50" s="119"/>
      <c r="J50" s="119"/>
      <c r="K50" s="119"/>
      <c r="L50" s="119"/>
      <c r="M50" s="125">
        <v>418233</v>
      </c>
      <c r="N50" s="125">
        <v>378989</v>
      </c>
      <c r="O50" s="126">
        <f t="shared" si="1"/>
        <v>-39244</v>
      </c>
    </row>
    <row r="51" spans="1:15" s="111" customFormat="1" ht="21" customHeight="1" thickBot="1">
      <c r="A51" s="131"/>
      <c r="B51" s="136"/>
      <c r="C51" s="137"/>
      <c r="D51" s="137"/>
      <c r="E51" s="137" t="s">
        <v>106</v>
      </c>
      <c r="F51" s="137"/>
      <c r="G51" s="137"/>
      <c r="H51" s="137"/>
      <c r="I51" s="137"/>
      <c r="J51" s="137"/>
      <c r="K51" s="137"/>
      <c r="L51" s="137"/>
      <c r="M51" s="138">
        <v>0</v>
      </c>
      <c r="N51" s="138">
        <v>0</v>
      </c>
      <c r="O51" s="126">
        <f t="shared" si="1"/>
        <v>0</v>
      </c>
    </row>
    <row r="52" spans="1:15" s="111" customFormat="1" ht="21" customHeight="1" thickBot="1">
      <c r="A52" s="131"/>
      <c r="B52" s="136"/>
      <c r="C52" s="137"/>
      <c r="D52" s="137"/>
      <c r="E52" s="137"/>
      <c r="F52" s="137"/>
      <c r="G52" s="137"/>
      <c r="H52" s="137" t="s">
        <v>107</v>
      </c>
      <c r="I52" s="137"/>
      <c r="J52" s="137"/>
      <c r="K52" s="137"/>
      <c r="L52" s="137"/>
      <c r="M52" s="145">
        <f>SUM(M49:M51)</f>
        <v>418233</v>
      </c>
      <c r="N52" s="145">
        <f>SUM(N49:N51)</f>
        <v>378989</v>
      </c>
      <c r="O52" s="130">
        <f t="shared" si="1"/>
        <v>-39244</v>
      </c>
    </row>
    <row r="53" spans="1:15" s="111" customFormat="1" ht="21" customHeight="1">
      <c r="A53" s="131"/>
      <c r="B53" s="118"/>
      <c r="C53" s="119"/>
      <c r="D53" s="119"/>
      <c r="E53" s="119"/>
      <c r="F53" s="119" t="s">
        <v>108</v>
      </c>
      <c r="G53" s="119"/>
      <c r="H53" s="119"/>
      <c r="I53" s="119"/>
      <c r="J53" s="119"/>
      <c r="K53" s="119"/>
      <c r="L53" s="119"/>
      <c r="M53" s="134">
        <f>M47-M52</f>
        <v>-417659</v>
      </c>
      <c r="N53" s="134">
        <f>N47-N52</f>
        <v>-378860</v>
      </c>
      <c r="O53" s="135">
        <f t="shared" si="1"/>
        <v>38799</v>
      </c>
    </row>
    <row r="54" spans="1:15" s="111" customFormat="1" ht="21" customHeight="1">
      <c r="A54" s="131"/>
      <c r="B54" s="118"/>
      <c r="C54" s="119"/>
      <c r="D54" s="119"/>
      <c r="E54" s="119"/>
      <c r="F54" s="119" t="s">
        <v>109</v>
      </c>
      <c r="G54" s="119"/>
      <c r="H54" s="119"/>
      <c r="I54" s="119"/>
      <c r="J54" s="119"/>
      <c r="K54" s="119"/>
      <c r="L54" s="119"/>
      <c r="M54" s="123">
        <v>208829</v>
      </c>
      <c r="N54" s="123">
        <v>0</v>
      </c>
      <c r="O54" s="124">
        <f t="shared" si="1"/>
        <v>-208829</v>
      </c>
    </row>
    <row r="55" spans="1:15" s="111" customFormat="1" ht="21" customHeight="1">
      <c r="A55" s="131"/>
      <c r="B55" s="118"/>
      <c r="C55" s="119"/>
      <c r="D55" s="119"/>
      <c r="E55" s="119"/>
      <c r="F55" s="119" t="s">
        <v>93</v>
      </c>
      <c r="G55" s="119"/>
      <c r="H55" s="119"/>
      <c r="I55" s="119"/>
      <c r="J55" s="119"/>
      <c r="K55" s="119"/>
      <c r="L55" s="119"/>
      <c r="M55" s="123">
        <f>M53+M54</f>
        <v>-208830</v>
      </c>
      <c r="N55" s="123">
        <f>N53+N54</f>
        <v>-378860</v>
      </c>
      <c r="O55" s="126">
        <f t="shared" si="1"/>
        <v>-170030</v>
      </c>
    </row>
    <row r="56" spans="1:15" s="111" customFormat="1" ht="21" customHeight="1">
      <c r="A56" s="131"/>
      <c r="B56" s="118"/>
      <c r="C56" s="119"/>
      <c r="D56" s="119"/>
      <c r="E56" s="119"/>
      <c r="F56" s="119" t="s">
        <v>94</v>
      </c>
      <c r="G56" s="119"/>
      <c r="H56" s="119"/>
      <c r="I56" s="119"/>
      <c r="J56" s="119"/>
      <c r="K56" s="119"/>
      <c r="L56" s="119"/>
      <c r="M56" s="123">
        <v>7618885</v>
      </c>
      <c r="N56" s="123">
        <f>M58</f>
        <v>7410055</v>
      </c>
      <c r="O56" s="126">
        <f t="shared" si="1"/>
        <v>-208830</v>
      </c>
    </row>
    <row r="57" spans="1:15" s="111" customFormat="1" ht="21" customHeight="1" thickBot="1">
      <c r="A57" s="131"/>
      <c r="B57" s="118"/>
      <c r="C57" s="119"/>
      <c r="D57" s="119"/>
      <c r="E57" s="119"/>
      <c r="F57" s="119" t="s">
        <v>95</v>
      </c>
      <c r="G57" s="119"/>
      <c r="H57" s="119"/>
      <c r="I57" s="119"/>
      <c r="J57" s="119"/>
      <c r="K57" s="119"/>
      <c r="L57" s="119"/>
      <c r="M57" s="125">
        <f>M55+M56</f>
        <v>7410055</v>
      </c>
      <c r="N57" s="125">
        <f>N55+N56</f>
        <v>7031195</v>
      </c>
      <c r="O57" s="126">
        <f t="shared" si="1"/>
        <v>-378860</v>
      </c>
    </row>
    <row r="58" spans="1:15" s="111" customFormat="1" ht="21" customHeight="1" thickBot="1">
      <c r="A58" s="131"/>
      <c r="B58" s="127" t="s">
        <v>26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7"/>
      <c r="M58" s="129">
        <f>M57</f>
        <v>7410055</v>
      </c>
      <c r="N58" s="129">
        <f>N57</f>
        <v>7031195</v>
      </c>
      <c r="O58" s="130">
        <f t="shared" si="1"/>
        <v>-378860</v>
      </c>
    </row>
    <row r="59" spans="1:15" s="111" customFormat="1" ht="21" customHeight="1">
      <c r="A59" s="131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06"/>
    </row>
    <row r="60" spans="1:15" s="111" customFormat="1" ht="21" customHeight="1">
      <c r="A60" s="106"/>
      <c r="B60" s="140" t="s">
        <v>113</v>
      </c>
      <c r="C60" s="107"/>
      <c r="D60" s="107"/>
      <c r="E60" s="107"/>
      <c r="F60" s="107"/>
      <c r="G60" s="107"/>
      <c r="H60" s="107"/>
      <c r="I60" s="107"/>
      <c r="J60" s="107"/>
      <c r="K60" s="106"/>
      <c r="L60" s="106"/>
      <c r="M60" s="106"/>
      <c r="N60" s="106"/>
      <c r="O60" s="110"/>
    </row>
    <row r="61" spans="1:15" s="111" customFormat="1" ht="21" customHeight="1">
      <c r="A61" s="106"/>
      <c r="B61" s="141"/>
      <c r="C61" s="107"/>
      <c r="D61" s="107"/>
      <c r="E61" s="107"/>
      <c r="F61" s="107"/>
      <c r="G61" s="107"/>
      <c r="H61" s="107"/>
      <c r="I61" s="107"/>
      <c r="J61" s="107"/>
      <c r="K61" s="106"/>
      <c r="L61" s="108" t="s">
        <v>21</v>
      </c>
      <c r="M61" s="109">
        <f>N75</f>
        <v>15</v>
      </c>
      <c r="N61" s="108" t="s">
        <v>27</v>
      </c>
      <c r="O61" s="110"/>
    </row>
    <row r="62" spans="1:15" s="111" customFormat="1" ht="21" customHeight="1">
      <c r="A62" s="106"/>
      <c r="B62" s="141"/>
      <c r="C62" s="107"/>
      <c r="D62" s="107"/>
      <c r="E62" s="107"/>
      <c r="F62" s="107"/>
      <c r="G62" s="107"/>
      <c r="H62" s="107"/>
      <c r="I62" s="107"/>
      <c r="J62" s="107"/>
      <c r="K62" s="106"/>
      <c r="L62" s="108" t="s">
        <v>22</v>
      </c>
      <c r="M62" s="109">
        <f>N80</f>
        <v>37730</v>
      </c>
      <c r="N62" s="108" t="s">
        <v>27</v>
      </c>
      <c r="O62" s="110"/>
    </row>
    <row r="63" spans="2:16" s="111" customFormat="1" ht="20.25" customHeight="1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08" t="s">
        <v>36</v>
      </c>
      <c r="M63" s="109">
        <f>+N82</f>
        <v>0</v>
      </c>
      <c r="N63" s="108" t="s">
        <v>27</v>
      </c>
      <c r="O63" s="112"/>
      <c r="P63" s="113"/>
    </row>
    <row r="64" spans="1:15" s="111" customFormat="1" ht="21" customHeight="1">
      <c r="A64" s="106"/>
      <c r="B64" s="141"/>
      <c r="C64" s="107"/>
      <c r="D64" s="107"/>
      <c r="E64" s="107"/>
      <c r="F64" s="107"/>
      <c r="G64" s="107"/>
      <c r="H64" s="107"/>
      <c r="I64" s="107"/>
      <c r="J64" s="107"/>
      <c r="K64" s="106"/>
      <c r="L64" s="108" t="s">
        <v>25</v>
      </c>
      <c r="M64" s="114">
        <f>M61-M62+M63</f>
        <v>-37715</v>
      </c>
      <c r="N64" s="108" t="s">
        <v>27</v>
      </c>
      <c r="O64" s="110"/>
    </row>
    <row r="65" spans="1:15" s="111" customFormat="1" ht="21" customHeight="1">
      <c r="A65" s="106"/>
      <c r="B65" s="141"/>
      <c r="C65" s="107"/>
      <c r="D65" s="107"/>
      <c r="E65" s="107"/>
      <c r="F65" s="107"/>
      <c r="G65" s="107"/>
      <c r="H65" s="107"/>
      <c r="I65" s="107"/>
      <c r="J65" s="107"/>
      <c r="K65" s="106"/>
      <c r="L65" s="115" t="s">
        <v>23</v>
      </c>
      <c r="M65" s="114">
        <f>N84</f>
        <v>1676018</v>
      </c>
      <c r="N65" s="108" t="s">
        <v>27</v>
      </c>
      <c r="O65" s="110"/>
    </row>
    <row r="66" spans="1:15" s="111" customFormat="1" ht="21" customHeight="1">
      <c r="A66" s="106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15" t="s">
        <v>24</v>
      </c>
      <c r="M66" s="114">
        <f>M64+M65+M63</f>
        <v>1638303</v>
      </c>
      <c r="N66" s="108" t="s">
        <v>27</v>
      </c>
      <c r="O66" s="142"/>
    </row>
    <row r="67" spans="1:15" s="111" customFormat="1" ht="21" customHeight="1" thickBot="1">
      <c r="A67" s="106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15"/>
      <c r="M67" s="143"/>
      <c r="N67" s="108"/>
      <c r="O67" s="142"/>
    </row>
    <row r="68" spans="1:15" s="111" customFormat="1" ht="21" customHeight="1" thickBot="1">
      <c r="A68" s="106"/>
      <c r="B68" s="181" t="s">
        <v>0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3"/>
      <c r="M68" s="116" t="s">
        <v>29</v>
      </c>
      <c r="N68" s="116" t="s">
        <v>28</v>
      </c>
      <c r="O68" s="144" t="s">
        <v>30</v>
      </c>
    </row>
    <row r="69" spans="1:15" s="111" customFormat="1" ht="21" customHeight="1">
      <c r="A69" s="106"/>
      <c r="B69" s="118" t="s">
        <v>99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21"/>
      <c r="N69" s="121"/>
      <c r="O69" s="139"/>
    </row>
    <row r="70" spans="1:15" s="111" customFormat="1" ht="21" customHeight="1">
      <c r="A70" s="106"/>
      <c r="B70" s="118"/>
      <c r="C70" s="119" t="s">
        <v>1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23"/>
      <c r="N70" s="123"/>
      <c r="O70" s="124"/>
    </row>
    <row r="71" spans="1:15" s="111" customFormat="1" ht="21" customHeight="1">
      <c r="A71" s="106"/>
      <c r="B71" s="118"/>
      <c r="C71" s="119"/>
      <c r="D71" s="119" t="s">
        <v>2</v>
      </c>
      <c r="E71" s="119"/>
      <c r="F71" s="119"/>
      <c r="G71" s="119"/>
      <c r="H71" s="119"/>
      <c r="I71" s="119"/>
      <c r="J71" s="119"/>
      <c r="K71" s="119"/>
      <c r="L71" s="119"/>
      <c r="M71" s="123"/>
      <c r="N71" s="123"/>
      <c r="O71" s="124"/>
    </row>
    <row r="72" spans="1:15" s="111" customFormat="1" ht="21" customHeight="1">
      <c r="A72" s="106"/>
      <c r="B72" s="118"/>
      <c r="C72" s="119"/>
      <c r="D72" s="119"/>
      <c r="E72" s="119" t="s">
        <v>114</v>
      </c>
      <c r="F72" s="119"/>
      <c r="G72" s="119"/>
      <c r="H72" s="119"/>
      <c r="I72" s="119"/>
      <c r="J72" s="119"/>
      <c r="K72" s="119"/>
      <c r="L72" s="119"/>
      <c r="M72" s="123">
        <v>0</v>
      </c>
      <c r="N72" s="123">
        <v>0</v>
      </c>
      <c r="O72" s="124">
        <f>N72-M72</f>
        <v>0</v>
      </c>
    </row>
    <row r="73" spans="1:15" s="111" customFormat="1" ht="21" customHeight="1">
      <c r="A73" s="106"/>
      <c r="B73" s="118"/>
      <c r="C73" s="119"/>
      <c r="D73" s="119"/>
      <c r="E73" s="119" t="s">
        <v>88</v>
      </c>
      <c r="F73" s="119"/>
      <c r="G73" s="119"/>
      <c r="H73" s="119"/>
      <c r="I73" s="119"/>
      <c r="J73" s="119"/>
      <c r="K73" s="119"/>
      <c r="L73" s="119"/>
      <c r="M73" s="125">
        <v>0</v>
      </c>
      <c r="N73" s="125">
        <v>0</v>
      </c>
      <c r="O73" s="124">
        <f aca="true" t="shared" si="2" ref="O73:O86">N73-M73</f>
        <v>0</v>
      </c>
    </row>
    <row r="74" spans="1:15" s="111" customFormat="1" ht="21" customHeight="1" thickBot="1">
      <c r="A74" s="106"/>
      <c r="B74" s="118"/>
      <c r="C74" s="119"/>
      <c r="D74" s="119"/>
      <c r="E74" s="119" t="s">
        <v>112</v>
      </c>
      <c r="F74" s="119"/>
      <c r="G74" s="119"/>
      <c r="H74" s="119"/>
      <c r="I74" s="119"/>
      <c r="J74" s="119"/>
      <c r="K74" s="119"/>
      <c r="L74" s="119"/>
      <c r="M74" s="125">
        <v>992</v>
      </c>
      <c r="N74" s="125">
        <v>15</v>
      </c>
      <c r="O74" s="126">
        <f t="shared" si="2"/>
        <v>-977</v>
      </c>
    </row>
    <row r="75" spans="1:15" s="111" customFormat="1" ht="21" customHeight="1" thickBot="1">
      <c r="A75" s="106"/>
      <c r="B75" s="127"/>
      <c r="C75" s="128"/>
      <c r="D75" s="128"/>
      <c r="E75" s="128"/>
      <c r="F75" s="128"/>
      <c r="G75" s="128"/>
      <c r="H75" s="128" t="s">
        <v>103</v>
      </c>
      <c r="I75" s="128"/>
      <c r="J75" s="128"/>
      <c r="K75" s="128"/>
      <c r="L75" s="128"/>
      <c r="M75" s="129">
        <f>SUM(M72:M74)</f>
        <v>992</v>
      </c>
      <c r="N75" s="129">
        <f>SUM(N72:N74)</f>
        <v>15</v>
      </c>
      <c r="O75" s="130">
        <f t="shared" si="2"/>
        <v>-977</v>
      </c>
    </row>
    <row r="76" spans="1:15" s="111" customFormat="1" ht="21" customHeight="1">
      <c r="A76" s="106"/>
      <c r="B76" s="118"/>
      <c r="C76" s="119"/>
      <c r="D76" s="119" t="s">
        <v>3</v>
      </c>
      <c r="E76" s="119"/>
      <c r="F76" s="119"/>
      <c r="G76" s="119"/>
      <c r="H76" s="119"/>
      <c r="I76" s="119"/>
      <c r="J76" s="119"/>
      <c r="K76" s="119"/>
      <c r="L76" s="119"/>
      <c r="M76" s="121"/>
      <c r="N76" s="121"/>
      <c r="O76" s="139"/>
    </row>
    <row r="77" spans="1:15" s="111" customFormat="1" ht="21" customHeight="1">
      <c r="A77" s="106"/>
      <c r="B77" s="118"/>
      <c r="C77" s="119"/>
      <c r="D77" s="119"/>
      <c r="E77" s="119"/>
      <c r="F77" s="119" t="s">
        <v>104</v>
      </c>
      <c r="G77" s="119"/>
      <c r="H77" s="119"/>
      <c r="I77" s="119"/>
      <c r="J77" s="119"/>
      <c r="K77" s="119"/>
      <c r="L77" s="119"/>
      <c r="M77" s="134">
        <v>0</v>
      </c>
      <c r="N77" s="134">
        <v>0</v>
      </c>
      <c r="O77" s="135">
        <f t="shared" si="2"/>
        <v>0</v>
      </c>
    </row>
    <row r="78" spans="1:15" s="111" customFormat="1" ht="21" customHeight="1">
      <c r="A78" s="106"/>
      <c r="B78" s="118"/>
      <c r="C78" s="119"/>
      <c r="D78" s="119"/>
      <c r="E78" s="119"/>
      <c r="F78" s="119" t="s">
        <v>105</v>
      </c>
      <c r="G78" s="119"/>
      <c r="H78" s="119"/>
      <c r="I78" s="119"/>
      <c r="J78" s="119"/>
      <c r="K78" s="119"/>
      <c r="L78" s="119"/>
      <c r="M78" s="123">
        <v>40560</v>
      </c>
      <c r="N78" s="123">
        <v>37730</v>
      </c>
      <c r="O78" s="124">
        <f t="shared" si="2"/>
        <v>-2830</v>
      </c>
    </row>
    <row r="79" spans="1:15" s="111" customFormat="1" ht="21" customHeight="1" thickBot="1">
      <c r="A79" s="106"/>
      <c r="B79" s="136"/>
      <c r="C79" s="137"/>
      <c r="D79" s="137"/>
      <c r="E79" s="137" t="s">
        <v>106</v>
      </c>
      <c r="F79" s="137"/>
      <c r="G79" s="137"/>
      <c r="H79" s="137"/>
      <c r="I79" s="137"/>
      <c r="J79" s="137"/>
      <c r="K79" s="137"/>
      <c r="L79" s="137"/>
      <c r="M79" s="125">
        <v>0</v>
      </c>
      <c r="N79" s="125">
        <v>0</v>
      </c>
      <c r="O79" s="126">
        <f t="shared" si="2"/>
        <v>0</v>
      </c>
    </row>
    <row r="80" spans="1:15" s="111" customFormat="1" ht="21" customHeight="1" thickBot="1">
      <c r="A80" s="106"/>
      <c r="B80" s="127"/>
      <c r="C80" s="128"/>
      <c r="D80" s="128"/>
      <c r="E80" s="128"/>
      <c r="F80" s="128"/>
      <c r="G80" s="128"/>
      <c r="H80" s="128" t="s">
        <v>107</v>
      </c>
      <c r="I80" s="128"/>
      <c r="J80" s="128"/>
      <c r="K80" s="128"/>
      <c r="L80" s="128"/>
      <c r="M80" s="129">
        <f>SUM(M77:M79)</f>
        <v>40560</v>
      </c>
      <c r="N80" s="129">
        <f>SUM(N77:N79)</f>
        <v>37730</v>
      </c>
      <c r="O80" s="130">
        <f t="shared" si="2"/>
        <v>-2830</v>
      </c>
    </row>
    <row r="81" spans="1:15" s="111" customFormat="1" ht="21" customHeight="1">
      <c r="A81" s="106"/>
      <c r="B81" s="118"/>
      <c r="C81" s="119"/>
      <c r="D81" s="119"/>
      <c r="E81" s="119"/>
      <c r="F81" s="119" t="s">
        <v>108</v>
      </c>
      <c r="G81" s="119"/>
      <c r="H81" s="119"/>
      <c r="I81" s="119"/>
      <c r="J81" s="119"/>
      <c r="K81" s="119"/>
      <c r="L81" s="119"/>
      <c r="M81" s="121">
        <f>M75-M80</f>
        <v>-39568</v>
      </c>
      <c r="N81" s="121">
        <f>N75-N80</f>
        <v>-37715</v>
      </c>
      <c r="O81" s="139">
        <f t="shared" si="2"/>
        <v>1853</v>
      </c>
    </row>
    <row r="82" spans="1:15" s="111" customFormat="1" ht="21" customHeight="1">
      <c r="A82" s="106"/>
      <c r="B82" s="118"/>
      <c r="C82" s="119"/>
      <c r="D82" s="119"/>
      <c r="E82" s="119"/>
      <c r="F82" s="119" t="s">
        <v>109</v>
      </c>
      <c r="G82" s="119"/>
      <c r="H82" s="119"/>
      <c r="I82" s="119"/>
      <c r="J82" s="119"/>
      <c r="K82" s="119"/>
      <c r="L82" s="119"/>
      <c r="M82" s="121">
        <v>19784</v>
      </c>
      <c r="N82" s="121">
        <v>0</v>
      </c>
      <c r="O82" s="139">
        <f t="shared" si="2"/>
        <v>-19784</v>
      </c>
    </row>
    <row r="83" spans="1:15" s="111" customFormat="1" ht="21" customHeight="1">
      <c r="A83" s="106"/>
      <c r="B83" s="118"/>
      <c r="C83" s="119"/>
      <c r="D83" s="119"/>
      <c r="E83" s="119"/>
      <c r="F83" s="119" t="s">
        <v>93</v>
      </c>
      <c r="G83" s="119"/>
      <c r="H83" s="119"/>
      <c r="I83" s="119"/>
      <c r="J83" s="119"/>
      <c r="K83" s="119"/>
      <c r="L83" s="119"/>
      <c r="M83" s="123">
        <f>M81+M82</f>
        <v>-19784</v>
      </c>
      <c r="N83" s="123">
        <f>N81+N82</f>
        <v>-37715</v>
      </c>
      <c r="O83" s="139">
        <f t="shared" si="2"/>
        <v>-17931</v>
      </c>
    </row>
    <row r="84" spans="1:15" s="111" customFormat="1" ht="21" customHeight="1">
      <c r="A84" s="106"/>
      <c r="B84" s="118"/>
      <c r="C84" s="119"/>
      <c r="D84" s="119"/>
      <c r="E84" s="119"/>
      <c r="F84" s="119" t="s">
        <v>94</v>
      </c>
      <c r="G84" s="119"/>
      <c r="H84" s="119"/>
      <c r="I84" s="119"/>
      <c r="J84" s="119"/>
      <c r="K84" s="119"/>
      <c r="L84" s="119"/>
      <c r="M84" s="123">
        <v>1695802</v>
      </c>
      <c r="N84" s="123">
        <f>M86</f>
        <v>1676018</v>
      </c>
      <c r="O84" s="139">
        <f t="shared" si="2"/>
        <v>-19784</v>
      </c>
    </row>
    <row r="85" spans="1:15" s="111" customFormat="1" ht="21" customHeight="1" thickBot="1">
      <c r="A85" s="106"/>
      <c r="B85" s="118"/>
      <c r="C85" s="119"/>
      <c r="D85" s="119"/>
      <c r="E85" s="119"/>
      <c r="F85" s="119" t="s">
        <v>95</v>
      </c>
      <c r="G85" s="119"/>
      <c r="H85" s="119"/>
      <c r="I85" s="119"/>
      <c r="J85" s="119"/>
      <c r="K85" s="119"/>
      <c r="L85" s="119"/>
      <c r="M85" s="125">
        <f>M83+M84</f>
        <v>1676018</v>
      </c>
      <c r="N85" s="125">
        <f>N83+N84</f>
        <v>1638303</v>
      </c>
      <c r="O85" s="135">
        <f t="shared" si="2"/>
        <v>-37715</v>
      </c>
    </row>
    <row r="86" spans="1:15" s="111" customFormat="1" ht="21" customHeight="1" thickBot="1">
      <c r="A86" s="106"/>
      <c r="B86" s="127" t="s">
        <v>26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9">
        <f>M85</f>
        <v>1676018</v>
      </c>
      <c r="N86" s="129">
        <f>N85</f>
        <v>1638303</v>
      </c>
      <c r="O86" s="130">
        <f t="shared" si="2"/>
        <v>-37715</v>
      </c>
    </row>
    <row r="87" s="111" customFormat="1" ht="16.5" customHeight="1"/>
    <row r="88" s="111" customFormat="1" ht="16.5" customHeight="1"/>
    <row r="89" s="111" customFormat="1" ht="16.5" customHeight="1"/>
    <row r="90" s="111" customFormat="1" ht="16.5" customHeight="1"/>
    <row r="91" s="111" customFormat="1" ht="16.5" customHeight="1"/>
    <row r="92" s="111" customFormat="1" ht="16.5" customHeight="1"/>
    <row r="93" s="111" customFormat="1" ht="16.5" customHeight="1"/>
    <row r="94" s="111" customFormat="1" ht="16.5" customHeight="1"/>
    <row r="95" s="111" customFormat="1" ht="16.5" customHeight="1"/>
    <row r="96" s="111" customFormat="1" ht="16.5" customHeight="1"/>
    <row r="97" s="111" customFormat="1" ht="16.5" customHeight="1"/>
    <row r="98" s="111" customFormat="1" ht="16.5" customHeight="1"/>
    <row r="99" s="111" customFormat="1" ht="16.5" customHeight="1"/>
    <row r="100" s="111" customFormat="1" ht="16.5" customHeight="1"/>
    <row r="101" s="111" customFormat="1" ht="16.5" customHeight="1"/>
    <row r="102" s="111" customFormat="1" ht="16.5" customHeight="1"/>
    <row r="103" s="111" customFormat="1" ht="16.5" customHeight="1"/>
    <row r="104" s="111" customFormat="1" ht="16.5" customHeight="1"/>
    <row r="105" s="111" customFormat="1" ht="16.5" customHeight="1"/>
    <row r="106" s="111" customFormat="1" ht="16.5" customHeight="1"/>
    <row r="107" s="111" customFormat="1" ht="16.5" customHeight="1"/>
    <row r="108" s="111" customFormat="1" ht="16.5" customHeight="1"/>
    <row r="109" s="111" customFormat="1" ht="16.5" customHeight="1"/>
    <row r="110" s="111" customFormat="1" ht="16.5" customHeight="1"/>
    <row r="111" s="111" customFormat="1" ht="16.5" customHeight="1"/>
    <row r="112" s="111" customFormat="1" ht="16.5" customHeight="1"/>
    <row r="113" s="111" customFormat="1" ht="16.5" customHeight="1"/>
    <row r="114" s="111" customFormat="1" ht="16.5" customHeight="1"/>
    <row r="115" s="111" customFormat="1" ht="16.5" customHeight="1"/>
    <row r="116" s="111" customFormat="1" ht="16.5" customHeight="1"/>
    <row r="117" s="111" customFormat="1" ht="16.5" customHeight="1"/>
    <row r="118" s="111" customFormat="1" ht="16.5" customHeight="1"/>
    <row r="119" s="111" customFormat="1" ht="16.5" customHeight="1"/>
    <row r="120" s="111" customFormat="1" ht="16.5" customHeight="1"/>
    <row r="121" s="111" customFormat="1" ht="16.5" customHeight="1"/>
    <row r="122" s="111" customFormat="1" ht="16.5" customHeight="1"/>
    <row r="123" s="111" customFormat="1" ht="16.5" customHeight="1"/>
    <row r="124" s="111" customFormat="1" ht="16.5" customHeight="1"/>
    <row r="125" s="111" customFormat="1" ht="16.5" customHeight="1"/>
    <row r="126" s="111" customFormat="1" ht="16.5" customHeight="1"/>
    <row r="127" s="111" customFormat="1" ht="16.5" customHeight="1"/>
    <row r="128" s="111" customFormat="1" ht="16.5" customHeight="1"/>
    <row r="129" s="111" customFormat="1" ht="16.5" customHeight="1"/>
    <row r="130" s="111" customFormat="1" ht="16.5" customHeight="1"/>
    <row r="131" s="111" customFormat="1" ht="16.5" customHeight="1"/>
    <row r="132" s="111" customFormat="1" ht="16.5" customHeight="1"/>
    <row r="133" s="111" customFormat="1" ht="16.5" customHeight="1"/>
    <row r="134" s="111" customFormat="1" ht="16.5" customHeight="1"/>
    <row r="135" s="111" customFormat="1" ht="16.5" customHeight="1"/>
    <row r="136" s="111" customFormat="1" ht="16.5" customHeight="1"/>
    <row r="137" s="111" customFormat="1" ht="16.5" customHeight="1"/>
    <row r="138" s="111" customFormat="1" ht="16.5" customHeight="1"/>
    <row r="139" s="111" customFormat="1" ht="16.5" customHeight="1"/>
    <row r="140" s="111" customFormat="1" ht="16.5" customHeight="1"/>
    <row r="141" s="111" customFormat="1" ht="16.5" customHeight="1"/>
    <row r="142" s="111" customFormat="1" ht="16.5" customHeight="1"/>
    <row r="143" s="111" customFormat="1" ht="16.5" customHeight="1"/>
    <row r="144" s="111" customFormat="1" ht="16.5" customHeight="1"/>
    <row r="145" s="111" customFormat="1" ht="16.5" customHeight="1"/>
    <row r="146" s="111" customFormat="1" ht="16.5" customHeight="1"/>
    <row r="147" s="111" customFormat="1" ht="16.5" customHeight="1"/>
    <row r="148" s="111" customFormat="1" ht="16.5" customHeight="1"/>
    <row r="149" s="111" customFormat="1" ht="16.5" customHeight="1"/>
    <row r="150" s="111" customFormat="1" ht="16.5" customHeight="1"/>
    <row r="151" s="111" customFormat="1" ht="16.5" customHeight="1"/>
    <row r="152" s="111" customFormat="1" ht="16.5" customHeight="1"/>
    <row r="153" s="111" customFormat="1" ht="16.5" customHeight="1"/>
    <row r="154" s="111" customFormat="1" ht="16.5" customHeight="1"/>
    <row r="155" s="111" customFormat="1" ht="16.5" customHeight="1"/>
    <row r="156" s="111" customFormat="1" ht="16.5" customHeight="1"/>
    <row r="157" s="111" customFormat="1" ht="16.5" customHeight="1"/>
    <row r="158" s="111" customFormat="1" ht="16.5" customHeight="1"/>
    <row r="159" s="111" customFormat="1" ht="16.5" customHeight="1"/>
    <row r="160" s="111" customFormat="1" ht="16.5" customHeight="1"/>
    <row r="161" s="111" customFormat="1" ht="16.5" customHeight="1"/>
    <row r="162" s="111" customFormat="1" ht="16.5" customHeight="1"/>
    <row r="163" s="111" customFormat="1" ht="16.5" customHeight="1"/>
    <row r="164" s="111" customFormat="1" ht="16.5" customHeight="1"/>
    <row r="165" s="111" customFormat="1" ht="16.5" customHeight="1"/>
    <row r="166" s="111" customFormat="1" ht="16.5" customHeight="1"/>
    <row r="167" s="111" customFormat="1" ht="16.5" customHeight="1"/>
    <row r="168" s="111" customFormat="1" ht="16.5" customHeight="1"/>
    <row r="169" s="111" customFormat="1" ht="16.5" customHeight="1"/>
    <row r="170" s="111" customFormat="1" ht="16.5" customHeight="1"/>
    <row r="171" s="111" customFormat="1" ht="16.5" customHeight="1"/>
    <row r="172" s="111" customFormat="1" ht="16.5" customHeight="1"/>
    <row r="173" s="111" customFormat="1" ht="16.5" customHeight="1"/>
    <row r="174" s="111" customFormat="1" ht="16.5" customHeight="1"/>
    <row r="175" s="111" customFormat="1" ht="16.5" customHeight="1"/>
    <row r="176" s="111" customFormat="1" ht="16.5" customHeight="1"/>
    <row r="177" s="111" customFormat="1" ht="16.5" customHeight="1"/>
    <row r="178" s="111" customFormat="1" ht="16.5" customHeight="1"/>
    <row r="179" s="111" customFormat="1" ht="16.5" customHeight="1"/>
    <row r="180" s="111" customFormat="1" ht="16.5" customHeight="1"/>
    <row r="181" s="111" customFormat="1" ht="16.5" customHeight="1"/>
    <row r="182" s="111" customFormat="1" ht="16.5" customHeight="1"/>
    <row r="183" s="111" customFormat="1" ht="16.5" customHeight="1"/>
    <row r="184" s="111" customFormat="1" ht="16.5" customHeight="1"/>
    <row r="185" s="111" customFormat="1" ht="16.5" customHeight="1"/>
    <row r="186" s="111" customFormat="1" ht="16.5" customHeight="1"/>
    <row r="187" s="111" customFormat="1" ht="16.5" customHeight="1"/>
    <row r="188" s="111" customFormat="1" ht="16.5" customHeight="1"/>
    <row r="189" s="111" customFormat="1" ht="16.5" customHeight="1"/>
    <row r="190" s="111" customFormat="1" ht="16.5" customHeight="1"/>
    <row r="191" s="111" customFormat="1" ht="16.5" customHeight="1"/>
    <row r="192" s="111" customFormat="1" ht="16.5" customHeight="1"/>
    <row r="193" s="111" customFormat="1" ht="16.5" customHeight="1"/>
    <row r="194" s="111" customFormat="1" ht="16.5" customHeight="1"/>
    <row r="195" s="111" customFormat="1" ht="16.5" customHeight="1"/>
    <row r="196" s="111" customFormat="1" ht="16.5" customHeight="1"/>
    <row r="197" s="111" customFormat="1" ht="16.5" customHeight="1"/>
    <row r="198" s="111" customFormat="1" ht="16.5" customHeight="1"/>
    <row r="199" s="111" customFormat="1" ht="16.5" customHeight="1"/>
    <row r="200" s="111" customFormat="1" ht="16.5" customHeight="1"/>
    <row r="201" s="111" customFormat="1" ht="16.5" customHeight="1"/>
    <row r="202" s="111" customFormat="1" ht="16.5" customHeight="1"/>
    <row r="203" s="111" customFormat="1" ht="16.5" customHeight="1"/>
    <row r="204" s="111" customFormat="1" ht="16.5" customHeight="1"/>
    <row r="205" s="111" customFormat="1" ht="16.5" customHeight="1"/>
    <row r="206" s="111" customFormat="1" ht="16.5" customHeight="1"/>
    <row r="207" s="111" customFormat="1" ht="16.5" customHeight="1"/>
    <row r="208" s="111" customFormat="1" ht="16.5" customHeight="1"/>
    <row r="209" s="111" customFormat="1" ht="16.5" customHeight="1"/>
    <row r="210" s="111" customFormat="1" ht="16.5" customHeight="1"/>
    <row r="211" s="111" customFormat="1" ht="16.5" customHeight="1"/>
    <row r="212" s="111" customFormat="1" ht="16.5" customHeight="1"/>
    <row r="213" s="111" customFormat="1" ht="16.5" customHeight="1"/>
    <row r="214" s="111" customFormat="1" ht="16.5" customHeight="1"/>
    <row r="215" s="111" customFormat="1" ht="16.5" customHeight="1"/>
    <row r="216" s="111" customFormat="1" ht="16.5" customHeight="1"/>
    <row r="217" s="111" customFormat="1" ht="16.5" customHeight="1"/>
    <row r="218" s="111" customFormat="1" ht="16.5" customHeight="1"/>
    <row r="219" s="111" customFormat="1" ht="16.5" customHeight="1"/>
    <row r="220" s="111" customFormat="1" ht="16.5" customHeight="1"/>
    <row r="221" s="111" customFormat="1" ht="16.5" customHeight="1"/>
    <row r="222" s="111" customFormat="1" ht="16.5" customHeight="1"/>
    <row r="223" s="111" customFormat="1" ht="16.5" customHeight="1"/>
    <row r="224" s="111" customFormat="1" ht="16.5" customHeight="1"/>
    <row r="225" s="111" customFormat="1" ht="16.5" customHeight="1"/>
    <row r="226" s="111" customFormat="1" ht="16.5" customHeight="1"/>
    <row r="227" s="111" customFormat="1" ht="16.5" customHeight="1"/>
    <row r="228" s="111" customFormat="1" ht="16.5" customHeight="1"/>
    <row r="229" s="111" customFormat="1" ht="16.5" customHeight="1"/>
    <row r="230" s="111" customFormat="1" ht="16.5" customHeight="1"/>
    <row r="231" s="111" customFormat="1" ht="16.5" customHeight="1"/>
  </sheetData>
  <sheetProtection sheet="1"/>
  <mergeCells count="3">
    <mergeCell ref="B11:L11"/>
    <mergeCell ref="B40:L40"/>
    <mergeCell ref="B68:L68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  <rowBreaks count="2" manualBreakCount="2">
    <brk id="30" min="1" max="14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251"/>
  <sheetViews>
    <sheetView view="pageBreakPreview" zoomScaleNormal="85" zoomScaleSheetLayoutView="100" workbookViewId="0" topLeftCell="A230">
      <selection activeCell="Q251" sqref="Q251"/>
    </sheetView>
  </sheetViews>
  <sheetFormatPr defaultColWidth="9.00390625" defaultRowHeight="17.25" customHeight="1"/>
  <cols>
    <col min="1" max="1" width="8.421875" style="149" customWidth="1"/>
    <col min="2" max="11" width="2.00390625" style="149" customWidth="1"/>
    <col min="12" max="12" width="21.00390625" style="149" customWidth="1"/>
    <col min="13" max="15" width="16.8515625" style="149" customWidth="1"/>
    <col min="16" max="16" width="9.421875" style="54" bestFit="1" customWidth="1"/>
    <col min="17" max="17" width="3.28125" style="148" bestFit="1" customWidth="1"/>
    <col min="18" max="16384" width="9.00390625" style="149" customWidth="1"/>
  </cols>
  <sheetData>
    <row r="2" spans="2:15" ht="17.25" customHeight="1">
      <c r="B2" s="52" t="s">
        <v>115</v>
      </c>
      <c r="C2" s="146"/>
      <c r="D2" s="146"/>
      <c r="E2" s="146"/>
      <c r="F2" s="146"/>
      <c r="G2" s="146"/>
      <c r="H2" s="146"/>
      <c r="I2" s="146"/>
      <c r="J2" s="147"/>
      <c r="K2" s="147"/>
      <c r="L2" s="147"/>
      <c r="M2" s="147"/>
      <c r="N2" s="147"/>
      <c r="O2" s="147"/>
    </row>
    <row r="3" spans="2:15" ht="17.25" customHeight="1">
      <c r="B3" s="52"/>
      <c r="C3" s="146"/>
      <c r="D3" s="146"/>
      <c r="E3" s="146"/>
      <c r="F3" s="146"/>
      <c r="G3" s="146"/>
      <c r="H3" s="146"/>
      <c r="I3" s="146"/>
      <c r="J3" s="147"/>
      <c r="K3" s="147"/>
      <c r="L3" s="147"/>
      <c r="M3" s="147"/>
      <c r="N3" s="147"/>
      <c r="O3" s="147"/>
    </row>
    <row r="4" spans="2:17" s="100" customFormat="1" ht="21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58" t="s">
        <v>21</v>
      </c>
      <c r="M4" s="59">
        <f>N22+N63</f>
        <v>2657270</v>
      </c>
      <c r="N4" s="58" t="s">
        <v>27</v>
      </c>
      <c r="O4" s="147"/>
      <c r="P4" s="54"/>
      <c r="Q4" s="150"/>
    </row>
    <row r="5" spans="2:17" s="100" customFormat="1" ht="21" customHeight="1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58" t="s">
        <v>22</v>
      </c>
      <c r="M5" s="59">
        <f>N57+N67</f>
        <v>1393400</v>
      </c>
      <c r="N5" s="58" t="s">
        <v>27</v>
      </c>
      <c r="O5" s="147"/>
      <c r="P5" s="54"/>
      <c r="Q5" s="150"/>
    </row>
    <row r="6" spans="2:17" s="100" customFormat="1" ht="21" customHeigh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58" t="s">
        <v>36</v>
      </c>
      <c r="M6" s="59">
        <f>N69</f>
        <v>4691675</v>
      </c>
      <c r="N6" s="58" t="s">
        <v>27</v>
      </c>
      <c r="O6" s="147"/>
      <c r="P6" s="54"/>
      <c r="Q6" s="150"/>
    </row>
    <row r="7" spans="2:17" s="100" customFormat="1" ht="21" customHeight="1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58" t="s">
        <v>25</v>
      </c>
      <c r="M7" s="60">
        <f>M4-M5+M6</f>
        <v>5955545</v>
      </c>
      <c r="N7" s="58" t="s">
        <v>27</v>
      </c>
      <c r="O7" s="147"/>
      <c r="P7" s="54"/>
      <c r="Q7" s="150"/>
    </row>
    <row r="8" spans="2:17" s="100" customFormat="1" ht="21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61" t="s">
        <v>23</v>
      </c>
      <c r="M8" s="60">
        <f>N71</f>
        <v>98449305</v>
      </c>
      <c r="N8" s="58" t="s">
        <v>27</v>
      </c>
      <c r="O8" s="147"/>
      <c r="P8" s="54"/>
      <c r="Q8" s="150"/>
    </row>
    <row r="9" spans="2:17" s="100" customFormat="1" ht="21" customHeight="1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61" t="s">
        <v>24</v>
      </c>
      <c r="M9" s="60">
        <f>M7+M8</f>
        <v>104404850</v>
      </c>
      <c r="N9" s="58" t="s">
        <v>27</v>
      </c>
      <c r="O9" s="147"/>
      <c r="P9" s="54"/>
      <c r="Q9" s="150"/>
    </row>
    <row r="10" spans="2:17" s="100" customFormat="1" ht="17.25" customHeight="1" thickBo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51"/>
      <c r="M10" s="152"/>
      <c r="N10" s="147"/>
      <c r="O10" s="147"/>
      <c r="P10" s="54"/>
      <c r="Q10" s="150"/>
    </row>
    <row r="11" spans="2:17" s="100" customFormat="1" ht="21" customHeight="1" thickBot="1">
      <c r="B11" s="175" t="s">
        <v>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53" t="s">
        <v>29</v>
      </c>
      <c r="N11" s="64" t="s">
        <v>28</v>
      </c>
      <c r="O11" s="65" t="s">
        <v>30</v>
      </c>
      <c r="P11" s="54"/>
      <c r="Q11" s="150"/>
    </row>
    <row r="12" spans="2:17" s="100" customFormat="1" ht="21" customHeight="1">
      <c r="B12" s="67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154"/>
      <c r="M12" s="155"/>
      <c r="N12" s="155"/>
      <c r="O12" s="156"/>
      <c r="P12" s="54"/>
      <c r="Q12" s="150"/>
    </row>
    <row r="13" spans="2:17" s="100" customFormat="1" ht="21" customHeight="1">
      <c r="B13" s="71"/>
      <c r="C13" s="68" t="s">
        <v>1</v>
      </c>
      <c r="D13" s="68"/>
      <c r="E13" s="68"/>
      <c r="F13" s="68"/>
      <c r="G13" s="68"/>
      <c r="H13" s="68"/>
      <c r="I13" s="68"/>
      <c r="J13" s="68"/>
      <c r="K13" s="68"/>
      <c r="L13" s="93"/>
      <c r="M13" s="86"/>
      <c r="N13" s="86"/>
      <c r="O13" s="157"/>
      <c r="P13" s="54"/>
      <c r="Q13" s="150"/>
    </row>
    <row r="14" spans="2:17" s="100" customFormat="1" ht="21" customHeight="1">
      <c r="B14" s="71"/>
      <c r="C14" s="68"/>
      <c r="D14" s="68" t="s">
        <v>2</v>
      </c>
      <c r="E14" s="68"/>
      <c r="F14" s="68"/>
      <c r="G14" s="68"/>
      <c r="H14" s="68"/>
      <c r="I14" s="68"/>
      <c r="J14" s="68"/>
      <c r="K14" s="68"/>
      <c r="L14" s="93"/>
      <c r="M14" s="86"/>
      <c r="N14" s="86"/>
      <c r="O14" s="157"/>
      <c r="P14" s="54"/>
      <c r="Q14" s="150"/>
    </row>
    <row r="15" spans="2:17" s="100" customFormat="1" ht="21" customHeight="1">
      <c r="B15" s="71"/>
      <c r="C15" s="68"/>
      <c r="D15" s="68"/>
      <c r="E15" s="68" t="s">
        <v>20</v>
      </c>
      <c r="F15" s="68"/>
      <c r="G15" s="68"/>
      <c r="H15" s="68"/>
      <c r="I15" s="68"/>
      <c r="J15" s="68"/>
      <c r="K15" s="68"/>
      <c r="L15" s="93"/>
      <c r="M15" s="86">
        <v>4032</v>
      </c>
      <c r="N15" s="86">
        <v>2000</v>
      </c>
      <c r="O15" s="157">
        <f aca="true" t="shared" si="0" ref="O15:O22">N15-M15</f>
        <v>-2032</v>
      </c>
      <c r="P15" s="54"/>
      <c r="Q15" s="150"/>
    </row>
    <row r="16" spans="2:17" s="100" customFormat="1" ht="21" customHeight="1">
      <c r="B16" s="71"/>
      <c r="C16" s="68"/>
      <c r="D16" s="68"/>
      <c r="E16" s="68" t="s">
        <v>37</v>
      </c>
      <c r="F16" s="68"/>
      <c r="G16" s="68"/>
      <c r="H16" s="68"/>
      <c r="I16" s="68"/>
      <c r="J16" s="68"/>
      <c r="K16" s="68"/>
      <c r="L16" s="93"/>
      <c r="M16" s="86">
        <v>2642</v>
      </c>
      <c r="N16" s="86">
        <v>1816</v>
      </c>
      <c r="O16" s="157">
        <f t="shared" si="0"/>
        <v>-826</v>
      </c>
      <c r="P16" s="54"/>
      <c r="Q16" s="150"/>
    </row>
    <row r="17" spans="2:17" s="100" customFormat="1" ht="21" customHeight="1">
      <c r="B17" s="71"/>
      <c r="C17" s="68"/>
      <c r="D17" s="68"/>
      <c r="E17" s="68" t="s">
        <v>33</v>
      </c>
      <c r="F17" s="68"/>
      <c r="G17" s="68"/>
      <c r="H17" s="68"/>
      <c r="I17" s="68"/>
      <c r="J17" s="68"/>
      <c r="K17" s="68"/>
      <c r="L17" s="93"/>
      <c r="M17" s="86">
        <v>1219800</v>
      </c>
      <c r="N17" s="86">
        <v>1143700</v>
      </c>
      <c r="O17" s="157">
        <f t="shared" si="0"/>
        <v>-76100</v>
      </c>
      <c r="P17" s="54"/>
      <c r="Q17" s="150"/>
    </row>
    <row r="18" spans="2:17" s="100" customFormat="1" ht="21" customHeight="1">
      <c r="B18" s="71"/>
      <c r="C18" s="68"/>
      <c r="D18" s="68"/>
      <c r="E18" s="68" t="s">
        <v>34</v>
      </c>
      <c r="F18" s="68"/>
      <c r="G18" s="68"/>
      <c r="H18" s="68"/>
      <c r="I18" s="68"/>
      <c r="J18" s="68"/>
      <c r="K18" s="68"/>
      <c r="L18" s="93"/>
      <c r="M18" s="86">
        <v>0</v>
      </c>
      <c r="N18" s="86">
        <v>0</v>
      </c>
      <c r="O18" s="157">
        <f t="shared" si="0"/>
        <v>0</v>
      </c>
      <c r="P18" s="54"/>
      <c r="Q18" s="150"/>
    </row>
    <row r="19" spans="2:17" s="100" customFormat="1" ht="21" customHeight="1">
      <c r="B19" s="71"/>
      <c r="C19" s="68"/>
      <c r="D19" s="68"/>
      <c r="E19" s="68" t="s">
        <v>35</v>
      </c>
      <c r="F19" s="68"/>
      <c r="G19" s="68"/>
      <c r="H19" s="68"/>
      <c r="I19" s="68"/>
      <c r="J19" s="68"/>
      <c r="K19" s="68"/>
      <c r="L19" s="93"/>
      <c r="M19" s="90">
        <v>0</v>
      </c>
      <c r="N19" s="90">
        <v>0</v>
      </c>
      <c r="O19" s="157">
        <f t="shared" si="0"/>
        <v>0</v>
      </c>
      <c r="P19" s="54"/>
      <c r="Q19" s="150"/>
    </row>
    <row r="20" spans="2:17" s="100" customFormat="1" ht="21" customHeight="1">
      <c r="B20" s="71"/>
      <c r="C20" s="68"/>
      <c r="D20" s="68"/>
      <c r="E20" s="68" t="s">
        <v>116</v>
      </c>
      <c r="F20" s="68"/>
      <c r="G20" s="68"/>
      <c r="H20" s="68"/>
      <c r="I20" s="68"/>
      <c r="J20" s="68"/>
      <c r="K20" s="68"/>
      <c r="L20" s="93"/>
      <c r="M20" s="90">
        <v>263600</v>
      </c>
      <c r="N20" s="90">
        <v>1316414</v>
      </c>
      <c r="O20" s="157">
        <f t="shared" si="0"/>
        <v>1052814</v>
      </c>
      <c r="P20" s="54"/>
      <c r="Q20" s="150"/>
    </row>
    <row r="21" spans="2:17" s="100" customFormat="1" ht="21" customHeight="1" thickBot="1">
      <c r="B21" s="71"/>
      <c r="C21" s="68"/>
      <c r="D21" s="68"/>
      <c r="E21" s="68" t="s">
        <v>117</v>
      </c>
      <c r="F21" s="68"/>
      <c r="G21" s="68"/>
      <c r="H21" s="68"/>
      <c r="I21" s="68"/>
      <c r="J21" s="68"/>
      <c r="K21" s="68"/>
      <c r="L21" s="93"/>
      <c r="M21" s="158">
        <v>2629361</v>
      </c>
      <c r="N21" s="158">
        <v>193340</v>
      </c>
      <c r="O21" s="159">
        <f t="shared" si="0"/>
        <v>-2436021</v>
      </c>
      <c r="P21" s="54"/>
      <c r="Q21" s="150"/>
    </row>
    <row r="22" spans="2:17" s="100" customFormat="1" ht="21" customHeight="1" thickBot="1">
      <c r="B22" s="78"/>
      <c r="C22" s="79"/>
      <c r="D22" s="79"/>
      <c r="E22" s="79"/>
      <c r="F22" s="79"/>
      <c r="G22" s="79"/>
      <c r="H22" s="79" t="s">
        <v>14</v>
      </c>
      <c r="I22" s="79"/>
      <c r="J22" s="79"/>
      <c r="K22" s="79"/>
      <c r="L22" s="94"/>
      <c r="M22" s="160">
        <f>SUM(M15:M21)</f>
        <v>4119435</v>
      </c>
      <c r="N22" s="160">
        <f>SUM(N15:N21)</f>
        <v>2657270</v>
      </c>
      <c r="O22" s="161">
        <f t="shared" si="0"/>
        <v>-1462165</v>
      </c>
      <c r="P22" s="54">
        <f>SUM(O15:O21)</f>
        <v>-1462165</v>
      </c>
      <c r="Q22" s="150">
        <f>+O22-P22</f>
        <v>0</v>
      </c>
    </row>
    <row r="23" spans="2:17" s="100" customFormat="1" ht="21" customHeight="1">
      <c r="B23" s="71"/>
      <c r="C23" s="68"/>
      <c r="D23" s="68" t="s">
        <v>3</v>
      </c>
      <c r="E23" s="68"/>
      <c r="F23" s="68"/>
      <c r="G23" s="68"/>
      <c r="H23" s="68"/>
      <c r="I23" s="68"/>
      <c r="J23" s="68"/>
      <c r="K23" s="68"/>
      <c r="L23" s="93"/>
      <c r="M23" s="155"/>
      <c r="N23" s="155"/>
      <c r="O23" s="156"/>
      <c r="P23" s="54"/>
      <c r="Q23" s="150"/>
    </row>
    <row r="24" spans="2:17" s="100" customFormat="1" ht="21" customHeight="1">
      <c r="B24" s="71"/>
      <c r="C24" s="68"/>
      <c r="D24" s="68"/>
      <c r="E24" s="68" t="s">
        <v>4</v>
      </c>
      <c r="F24" s="68"/>
      <c r="G24" s="68"/>
      <c r="H24" s="68"/>
      <c r="I24" s="68"/>
      <c r="J24" s="68"/>
      <c r="K24" s="68"/>
      <c r="L24" s="93"/>
      <c r="M24" s="86"/>
      <c r="N24" s="86"/>
      <c r="O24" s="157"/>
      <c r="P24" s="54"/>
      <c r="Q24" s="150"/>
    </row>
    <row r="25" spans="2:17" s="100" customFormat="1" ht="21" customHeight="1">
      <c r="B25" s="71"/>
      <c r="C25" s="68"/>
      <c r="D25" s="68"/>
      <c r="E25" s="68"/>
      <c r="F25" s="68" t="s">
        <v>6</v>
      </c>
      <c r="G25" s="68"/>
      <c r="H25" s="68"/>
      <c r="I25" s="68"/>
      <c r="J25" s="68"/>
      <c r="K25" s="68"/>
      <c r="L25" s="93"/>
      <c r="M25" s="86">
        <v>0</v>
      </c>
      <c r="N25" s="86">
        <v>0</v>
      </c>
      <c r="O25" s="159">
        <v>0</v>
      </c>
      <c r="P25" s="54"/>
      <c r="Q25" s="150"/>
    </row>
    <row r="26" spans="2:17" s="100" customFormat="1" ht="21" customHeight="1">
      <c r="B26" s="71"/>
      <c r="C26" s="68"/>
      <c r="D26" s="68"/>
      <c r="E26" s="68"/>
      <c r="F26" s="68" t="s">
        <v>118</v>
      </c>
      <c r="G26" s="68"/>
      <c r="H26" s="68"/>
      <c r="I26" s="68"/>
      <c r="J26" s="68"/>
      <c r="K26" s="68"/>
      <c r="L26" s="93"/>
      <c r="M26" s="90">
        <v>0</v>
      </c>
      <c r="N26" s="90">
        <v>0</v>
      </c>
      <c r="O26" s="159">
        <f>N26-M26</f>
        <v>0</v>
      </c>
      <c r="P26" s="54"/>
      <c r="Q26" s="150"/>
    </row>
    <row r="27" spans="2:17" s="100" customFormat="1" ht="21" customHeight="1">
      <c r="B27" s="71"/>
      <c r="C27" s="68"/>
      <c r="D27" s="68"/>
      <c r="E27" s="68"/>
      <c r="F27" s="68"/>
      <c r="G27" s="68" t="s">
        <v>7</v>
      </c>
      <c r="H27" s="68"/>
      <c r="I27" s="68"/>
      <c r="J27" s="68"/>
      <c r="K27" s="68"/>
      <c r="L27" s="93"/>
      <c r="M27" s="86">
        <f>SUM(M25:M26)</f>
        <v>0</v>
      </c>
      <c r="N27" s="86">
        <f>SUM(N25:N26)</f>
        <v>0</v>
      </c>
      <c r="O27" s="157">
        <f>N27-M27</f>
        <v>0</v>
      </c>
      <c r="P27" s="54"/>
      <c r="Q27" s="150"/>
    </row>
    <row r="28" spans="2:17" s="100" customFormat="1" ht="21" customHeight="1">
      <c r="B28" s="71"/>
      <c r="C28" s="68"/>
      <c r="D28" s="68"/>
      <c r="E28" s="68" t="s">
        <v>5</v>
      </c>
      <c r="F28" s="68"/>
      <c r="G28" s="68"/>
      <c r="H28" s="68"/>
      <c r="I28" s="68"/>
      <c r="J28" s="68"/>
      <c r="K28" s="68"/>
      <c r="L28" s="93"/>
      <c r="M28" s="155"/>
      <c r="N28" s="155"/>
      <c r="O28" s="156"/>
      <c r="P28" s="54"/>
      <c r="Q28" s="150"/>
    </row>
    <row r="29" spans="2:17" s="89" customFormat="1" ht="21" customHeight="1">
      <c r="B29" s="83"/>
      <c r="C29" s="84"/>
      <c r="D29" s="84"/>
      <c r="E29" s="84"/>
      <c r="F29" s="84" t="s">
        <v>42</v>
      </c>
      <c r="G29" s="84"/>
      <c r="H29" s="84"/>
      <c r="I29" s="84"/>
      <c r="J29" s="84"/>
      <c r="K29" s="84"/>
      <c r="L29" s="85"/>
      <c r="M29" s="86"/>
      <c r="N29" s="86"/>
      <c r="O29" s="87"/>
      <c r="P29" s="54"/>
      <c r="Q29" s="88"/>
    </row>
    <row r="30" spans="2:17" s="89" customFormat="1" ht="21" customHeight="1">
      <c r="B30" s="83"/>
      <c r="C30" s="84"/>
      <c r="D30" s="84"/>
      <c r="E30" s="85" t="s">
        <v>43</v>
      </c>
      <c r="F30" s="84"/>
      <c r="G30" s="84"/>
      <c r="H30" s="84"/>
      <c r="I30" s="84"/>
      <c r="J30" s="84"/>
      <c r="K30" s="84"/>
      <c r="M30" s="90">
        <v>50392</v>
      </c>
      <c r="N30" s="90">
        <v>60236</v>
      </c>
      <c r="O30" s="87">
        <f aca="true" t="shared" si="1" ref="O30:O54">N30-M30</f>
        <v>9844</v>
      </c>
      <c r="P30" s="54"/>
      <c r="Q30" s="88"/>
    </row>
    <row r="31" spans="2:17" s="89" customFormat="1" ht="21" customHeight="1">
      <c r="B31" s="83"/>
      <c r="C31" s="84"/>
      <c r="D31" s="84"/>
      <c r="E31" s="85" t="s">
        <v>45</v>
      </c>
      <c r="F31" s="84"/>
      <c r="G31" s="84"/>
      <c r="H31" s="84"/>
      <c r="I31" s="84"/>
      <c r="J31" s="84"/>
      <c r="K31" s="84"/>
      <c r="M31" s="90">
        <v>12529</v>
      </c>
      <c r="N31" s="90">
        <v>18966</v>
      </c>
      <c r="O31" s="87">
        <f t="shared" si="1"/>
        <v>6437</v>
      </c>
      <c r="P31" s="54"/>
      <c r="Q31" s="88"/>
    </row>
    <row r="32" spans="2:17" s="89" customFormat="1" ht="21" customHeight="1">
      <c r="B32" s="83"/>
      <c r="C32" s="84"/>
      <c r="D32" s="84"/>
      <c r="E32" s="85" t="s">
        <v>48</v>
      </c>
      <c r="F32" s="84"/>
      <c r="G32" s="84"/>
      <c r="H32" s="84"/>
      <c r="I32" s="84"/>
      <c r="J32" s="84"/>
      <c r="K32" s="84"/>
      <c r="M32" s="90">
        <v>13495</v>
      </c>
      <c r="N32" s="90">
        <v>16835</v>
      </c>
      <c r="O32" s="87">
        <f t="shared" si="1"/>
        <v>3340</v>
      </c>
      <c r="P32" s="54"/>
      <c r="Q32" s="88"/>
    </row>
    <row r="33" spans="2:17" s="89" customFormat="1" ht="21" customHeight="1">
      <c r="B33" s="83"/>
      <c r="C33" s="84"/>
      <c r="D33" s="84"/>
      <c r="E33" s="85" t="s">
        <v>119</v>
      </c>
      <c r="F33" s="84"/>
      <c r="G33" s="84"/>
      <c r="H33" s="84"/>
      <c r="I33" s="84"/>
      <c r="J33" s="84"/>
      <c r="K33" s="84"/>
      <c r="M33" s="90">
        <v>1593</v>
      </c>
      <c r="N33" s="90">
        <v>4508</v>
      </c>
      <c r="O33" s="87">
        <f>N33-M33</f>
        <v>2915</v>
      </c>
      <c r="P33" s="54"/>
      <c r="Q33" s="88"/>
    </row>
    <row r="34" spans="2:17" s="89" customFormat="1" ht="21" customHeight="1">
      <c r="B34" s="83"/>
      <c r="C34" s="84"/>
      <c r="D34" s="84"/>
      <c r="E34" s="85" t="s">
        <v>47</v>
      </c>
      <c r="F34" s="84"/>
      <c r="G34" s="84"/>
      <c r="H34" s="84"/>
      <c r="I34" s="84"/>
      <c r="J34" s="84"/>
      <c r="K34" s="84"/>
      <c r="M34" s="90">
        <v>6262</v>
      </c>
      <c r="N34" s="90">
        <v>6261</v>
      </c>
      <c r="O34" s="87">
        <f t="shared" si="1"/>
        <v>-1</v>
      </c>
      <c r="P34" s="54"/>
      <c r="Q34" s="88"/>
    </row>
    <row r="35" spans="2:17" s="89" customFormat="1" ht="21" customHeight="1">
      <c r="B35" s="83"/>
      <c r="C35" s="84"/>
      <c r="D35" s="84"/>
      <c r="E35" s="84"/>
      <c r="F35" s="84" t="s">
        <v>120</v>
      </c>
      <c r="G35" s="84"/>
      <c r="H35" s="84"/>
      <c r="I35" s="84"/>
      <c r="J35" s="84"/>
      <c r="K35" s="84"/>
      <c r="L35" s="85"/>
      <c r="M35" s="90"/>
      <c r="N35" s="90"/>
      <c r="O35" s="87"/>
      <c r="P35" s="54"/>
      <c r="Q35" s="88"/>
    </row>
    <row r="36" spans="2:17" s="89" customFormat="1" ht="21" customHeight="1">
      <c r="B36" s="83"/>
      <c r="C36" s="84"/>
      <c r="D36" s="84"/>
      <c r="E36" s="85" t="s">
        <v>65</v>
      </c>
      <c r="F36" s="84"/>
      <c r="G36" s="84"/>
      <c r="H36" s="84"/>
      <c r="I36" s="84"/>
      <c r="J36" s="84"/>
      <c r="K36" s="84"/>
      <c r="M36" s="90">
        <v>40550</v>
      </c>
      <c r="N36" s="90">
        <v>14840</v>
      </c>
      <c r="O36" s="87">
        <f t="shared" si="1"/>
        <v>-25710</v>
      </c>
      <c r="P36" s="54"/>
      <c r="Q36" s="88"/>
    </row>
    <row r="37" spans="2:17" s="89" customFormat="1" ht="21" customHeight="1">
      <c r="B37" s="83"/>
      <c r="C37" s="84"/>
      <c r="D37" s="84"/>
      <c r="E37" s="85" t="s">
        <v>121</v>
      </c>
      <c r="F37" s="84"/>
      <c r="G37" s="84"/>
      <c r="H37" s="84"/>
      <c r="I37" s="84"/>
      <c r="J37" s="84"/>
      <c r="K37" s="84"/>
      <c r="M37" s="90">
        <v>105716</v>
      </c>
      <c r="N37" s="90">
        <v>60764</v>
      </c>
      <c r="O37" s="87">
        <f t="shared" si="1"/>
        <v>-44952</v>
      </c>
      <c r="P37" s="54"/>
      <c r="Q37" s="88"/>
    </row>
    <row r="38" spans="2:17" s="89" customFormat="1" ht="21" customHeight="1">
      <c r="B38" s="83"/>
      <c r="C38" s="84"/>
      <c r="D38" s="84"/>
      <c r="E38" s="85" t="s">
        <v>50</v>
      </c>
      <c r="F38" s="84"/>
      <c r="G38" s="84"/>
      <c r="H38" s="84"/>
      <c r="I38" s="84"/>
      <c r="J38" s="84"/>
      <c r="K38" s="84"/>
      <c r="M38" s="86">
        <v>31278</v>
      </c>
      <c r="N38" s="86">
        <v>3492</v>
      </c>
      <c r="O38" s="87">
        <f t="shared" si="1"/>
        <v>-27786</v>
      </c>
      <c r="P38" s="54"/>
      <c r="Q38" s="88"/>
    </row>
    <row r="39" spans="2:17" s="89" customFormat="1" ht="21" customHeight="1">
      <c r="B39" s="83"/>
      <c r="C39" s="84"/>
      <c r="D39" s="84"/>
      <c r="E39" s="85" t="s">
        <v>51</v>
      </c>
      <c r="F39" s="84"/>
      <c r="G39" s="84"/>
      <c r="H39" s="84"/>
      <c r="I39" s="84"/>
      <c r="J39" s="84"/>
      <c r="K39" s="84"/>
      <c r="M39" s="90">
        <v>18857</v>
      </c>
      <c r="N39" s="90">
        <v>18667</v>
      </c>
      <c r="O39" s="87">
        <f t="shared" si="1"/>
        <v>-190</v>
      </c>
      <c r="P39" s="54"/>
      <c r="Q39" s="88"/>
    </row>
    <row r="40" spans="2:17" s="89" customFormat="1" ht="21" customHeight="1">
      <c r="B40" s="83"/>
      <c r="C40" s="84"/>
      <c r="D40" s="84"/>
      <c r="E40" s="85" t="s">
        <v>52</v>
      </c>
      <c r="F40" s="84"/>
      <c r="G40" s="84"/>
      <c r="H40" s="84"/>
      <c r="I40" s="84"/>
      <c r="J40" s="84"/>
      <c r="K40" s="84"/>
      <c r="M40" s="86">
        <v>534</v>
      </c>
      <c r="N40" s="86">
        <v>506</v>
      </c>
      <c r="O40" s="87">
        <f t="shared" si="1"/>
        <v>-28</v>
      </c>
      <c r="P40" s="54"/>
      <c r="Q40" s="88"/>
    </row>
    <row r="41" spans="2:17" s="89" customFormat="1" ht="21" customHeight="1">
      <c r="B41" s="83"/>
      <c r="C41" s="84"/>
      <c r="D41" s="84"/>
      <c r="E41" s="85" t="s">
        <v>53</v>
      </c>
      <c r="F41" s="84"/>
      <c r="G41" s="84"/>
      <c r="H41" s="84"/>
      <c r="I41" s="84"/>
      <c r="J41" s="84"/>
      <c r="K41" s="84"/>
      <c r="M41" s="86">
        <v>37557</v>
      </c>
      <c r="N41" s="86">
        <v>4457</v>
      </c>
      <c r="O41" s="87">
        <f t="shared" si="1"/>
        <v>-33100</v>
      </c>
      <c r="P41" s="54"/>
      <c r="Q41" s="88"/>
    </row>
    <row r="42" spans="2:17" s="89" customFormat="1" ht="21" customHeight="1">
      <c r="B42" s="83"/>
      <c r="C42" s="84"/>
      <c r="D42" s="84"/>
      <c r="E42" s="85" t="s">
        <v>54</v>
      </c>
      <c r="F42" s="84"/>
      <c r="G42" s="84"/>
      <c r="H42" s="84"/>
      <c r="I42" s="84"/>
      <c r="J42" s="84"/>
      <c r="K42" s="84"/>
      <c r="M42" s="86">
        <v>437</v>
      </c>
      <c r="N42" s="86">
        <v>0</v>
      </c>
      <c r="O42" s="87">
        <f t="shared" si="1"/>
        <v>-437</v>
      </c>
      <c r="P42" s="54"/>
      <c r="Q42" s="88"/>
    </row>
    <row r="43" spans="2:17" s="89" customFormat="1" ht="21" customHeight="1">
      <c r="B43" s="83"/>
      <c r="C43" s="84"/>
      <c r="D43" s="84"/>
      <c r="E43" s="85" t="s">
        <v>55</v>
      </c>
      <c r="F43" s="84"/>
      <c r="G43" s="84"/>
      <c r="H43" s="84"/>
      <c r="I43" s="84"/>
      <c r="J43" s="84"/>
      <c r="K43" s="84"/>
      <c r="M43" s="90">
        <v>30718</v>
      </c>
      <c r="N43" s="90">
        <v>11174</v>
      </c>
      <c r="O43" s="87">
        <f t="shared" si="1"/>
        <v>-19544</v>
      </c>
      <c r="P43" s="54"/>
      <c r="Q43" s="88"/>
    </row>
    <row r="44" spans="2:17" s="89" customFormat="1" ht="21" customHeight="1">
      <c r="B44" s="83"/>
      <c r="C44" s="84"/>
      <c r="D44" s="84"/>
      <c r="E44" s="85" t="s">
        <v>56</v>
      </c>
      <c r="F44" s="84"/>
      <c r="G44" s="84"/>
      <c r="H44" s="84"/>
      <c r="I44" s="84"/>
      <c r="J44" s="84"/>
      <c r="K44" s="84"/>
      <c r="M44" s="90">
        <v>2014</v>
      </c>
      <c r="N44" s="90">
        <v>1916</v>
      </c>
      <c r="O44" s="87">
        <f t="shared" si="1"/>
        <v>-98</v>
      </c>
      <c r="P44" s="54"/>
      <c r="Q44" s="88"/>
    </row>
    <row r="45" spans="2:17" s="89" customFormat="1" ht="21" customHeight="1">
      <c r="B45" s="83"/>
      <c r="C45" s="84"/>
      <c r="D45" s="84"/>
      <c r="E45" s="85" t="s">
        <v>57</v>
      </c>
      <c r="F45" s="84"/>
      <c r="G45" s="84"/>
      <c r="H45" s="84"/>
      <c r="I45" s="84"/>
      <c r="J45" s="84"/>
      <c r="K45" s="84"/>
      <c r="M45" s="90">
        <v>2000</v>
      </c>
      <c r="N45" s="90">
        <v>2000</v>
      </c>
      <c r="O45" s="87">
        <f t="shared" si="1"/>
        <v>0</v>
      </c>
      <c r="P45" s="54"/>
      <c r="Q45" s="88"/>
    </row>
    <row r="46" spans="2:17" s="89" customFormat="1" ht="21" customHeight="1">
      <c r="B46" s="83"/>
      <c r="C46" s="84"/>
      <c r="D46" s="84"/>
      <c r="E46" s="85" t="s">
        <v>58</v>
      </c>
      <c r="F46" s="84"/>
      <c r="G46" s="84"/>
      <c r="H46" s="84"/>
      <c r="I46" s="84"/>
      <c r="J46" s="84"/>
      <c r="K46" s="84"/>
      <c r="M46" s="90">
        <v>462</v>
      </c>
      <c r="N46" s="90">
        <v>0</v>
      </c>
      <c r="O46" s="87">
        <f t="shared" si="1"/>
        <v>-462</v>
      </c>
      <c r="P46" s="54"/>
      <c r="Q46" s="88"/>
    </row>
    <row r="47" spans="2:17" s="89" customFormat="1" ht="21" customHeight="1">
      <c r="B47" s="83"/>
      <c r="C47" s="84"/>
      <c r="D47" s="84"/>
      <c r="E47" s="85" t="s">
        <v>59</v>
      </c>
      <c r="F47" s="84"/>
      <c r="G47" s="84"/>
      <c r="H47" s="84"/>
      <c r="I47" s="84"/>
      <c r="J47" s="84"/>
      <c r="K47" s="84"/>
      <c r="M47" s="90">
        <v>256</v>
      </c>
      <c r="N47" s="90">
        <v>254</v>
      </c>
      <c r="O47" s="87">
        <f t="shared" si="1"/>
        <v>-2</v>
      </c>
      <c r="P47" s="54"/>
      <c r="Q47" s="88"/>
    </row>
    <row r="48" spans="2:17" s="89" customFormat="1" ht="21" customHeight="1">
      <c r="B48" s="83"/>
      <c r="C48" s="84"/>
      <c r="D48" s="84"/>
      <c r="E48" s="85" t="s">
        <v>60</v>
      </c>
      <c r="F48" s="84"/>
      <c r="G48" s="84"/>
      <c r="H48" s="84"/>
      <c r="I48" s="84"/>
      <c r="J48" s="84"/>
      <c r="K48" s="84"/>
      <c r="M48" s="90">
        <v>33411</v>
      </c>
      <c r="N48" s="90">
        <v>0</v>
      </c>
      <c r="O48" s="87">
        <f t="shared" si="1"/>
        <v>-33411</v>
      </c>
      <c r="P48" s="54"/>
      <c r="Q48" s="88"/>
    </row>
    <row r="49" spans="2:17" s="89" customFormat="1" ht="21" customHeight="1">
      <c r="B49" s="83"/>
      <c r="C49" s="84"/>
      <c r="D49" s="84"/>
      <c r="E49" s="85" t="s">
        <v>61</v>
      </c>
      <c r="F49" s="84"/>
      <c r="G49" s="84"/>
      <c r="H49" s="84"/>
      <c r="I49" s="84"/>
      <c r="J49" s="84"/>
      <c r="K49" s="84"/>
      <c r="M49" s="90">
        <v>284</v>
      </c>
      <c r="N49" s="90">
        <v>18</v>
      </c>
      <c r="O49" s="87">
        <f>N49-M49</f>
        <v>-266</v>
      </c>
      <c r="P49" s="54"/>
      <c r="Q49" s="88"/>
    </row>
    <row r="50" spans="2:17" s="89" customFormat="1" ht="21" customHeight="1">
      <c r="B50" s="83"/>
      <c r="C50" s="84"/>
      <c r="D50" s="84"/>
      <c r="E50" s="85" t="s">
        <v>62</v>
      </c>
      <c r="F50" s="84"/>
      <c r="G50" s="84"/>
      <c r="H50" s="84"/>
      <c r="I50" s="84"/>
      <c r="J50" s="84"/>
      <c r="K50" s="84"/>
      <c r="M50" s="90">
        <v>3380</v>
      </c>
      <c r="N50" s="90">
        <v>5080</v>
      </c>
      <c r="O50" s="87">
        <f>N50-M50</f>
        <v>1700</v>
      </c>
      <c r="P50" s="54"/>
      <c r="Q50" s="88"/>
    </row>
    <row r="51" spans="2:17" s="89" customFormat="1" ht="21" customHeight="1">
      <c r="B51" s="83"/>
      <c r="C51" s="84"/>
      <c r="D51" s="84"/>
      <c r="E51" s="85" t="s">
        <v>73</v>
      </c>
      <c r="F51" s="84"/>
      <c r="G51" s="84"/>
      <c r="H51" s="84"/>
      <c r="I51" s="84"/>
      <c r="J51" s="84"/>
      <c r="K51" s="84"/>
      <c r="M51" s="90">
        <v>0</v>
      </c>
      <c r="N51" s="90">
        <v>0</v>
      </c>
      <c r="O51" s="87">
        <f>N51-M51</f>
        <v>0</v>
      </c>
      <c r="P51" s="54"/>
      <c r="Q51" s="88"/>
    </row>
    <row r="52" spans="2:17" s="89" customFormat="1" ht="21" customHeight="1">
      <c r="B52" s="83"/>
      <c r="C52" s="84"/>
      <c r="D52" s="84"/>
      <c r="E52" s="85" t="s">
        <v>68</v>
      </c>
      <c r="F52" s="84"/>
      <c r="G52" s="84"/>
      <c r="H52" s="84"/>
      <c r="I52" s="84"/>
      <c r="J52" s="84"/>
      <c r="K52" s="84"/>
      <c r="M52" s="90">
        <v>19485</v>
      </c>
      <c r="N52" s="90">
        <v>17361</v>
      </c>
      <c r="O52" s="87">
        <f t="shared" si="1"/>
        <v>-2124</v>
      </c>
      <c r="P52" s="54"/>
      <c r="Q52" s="88"/>
    </row>
    <row r="53" spans="2:17" s="89" customFormat="1" ht="21" customHeight="1">
      <c r="B53" s="83"/>
      <c r="C53" s="84"/>
      <c r="D53" s="84"/>
      <c r="E53" s="84" t="s">
        <v>122</v>
      </c>
      <c r="F53" s="84"/>
      <c r="G53" s="84"/>
      <c r="H53" s="84"/>
      <c r="I53" s="84"/>
      <c r="J53" s="84"/>
      <c r="K53" s="84"/>
      <c r="M53" s="90">
        <v>1219800</v>
      </c>
      <c r="N53" s="90">
        <v>1143700</v>
      </c>
      <c r="O53" s="87">
        <f t="shared" si="1"/>
        <v>-76100</v>
      </c>
      <c r="P53" s="54"/>
      <c r="Q53" s="88"/>
    </row>
    <row r="54" spans="2:17" s="89" customFormat="1" ht="21" customHeight="1">
      <c r="B54" s="83"/>
      <c r="C54" s="84"/>
      <c r="D54" s="84"/>
      <c r="E54" s="85" t="s">
        <v>69</v>
      </c>
      <c r="F54" s="84"/>
      <c r="G54" s="84"/>
      <c r="H54" s="84"/>
      <c r="I54" s="84"/>
      <c r="J54" s="84"/>
      <c r="K54" s="84"/>
      <c r="M54" s="90">
        <v>7965</v>
      </c>
      <c r="N54" s="90">
        <v>2365</v>
      </c>
      <c r="O54" s="87">
        <f t="shared" si="1"/>
        <v>-5600</v>
      </c>
      <c r="P54" s="54"/>
      <c r="Q54" s="88"/>
    </row>
    <row r="55" spans="2:17" s="100" customFormat="1" ht="21" customHeight="1">
      <c r="B55" s="71"/>
      <c r="C55" s="68"/>
      <c r="D55" s="68"/>
      <c r="E55" s="68"/>
      <c r="F55" s="68"/>
      <c r="G55" s="68" t="s">
        <v>18</v>
      </c>
      <c r="H55" s="68"/>
      <c r="I55" s="68"/>
      <c r="J55" s="68"/>
      <c r="K55" s="68"/>
      <c r="L55" s="93"/>
      <c r="M55" s="86">
        <f>SUM(M29:M54)</f>
        <v>1638975</v>
      </c>
      <c r="N55" s="86">
        <f>SUM(N29:N54)</f>
        <v>1393400</v>
      </c>
      <c r="O55" s="157">
        <f>N55-M55</f>
        <v>-245575</v>
      </c>
      <c r="P55" s="54">
        <f>SUM(O30:O54)</f>
        <v>-245575</v>
      </c>
      <c r="Q55" s="150">
        <f>+O55-P55</f>
        <v>0</v>
      </c>
    </row>
    <row r="56" spans="2:17" s="100" customFormat="1" ht="21" customHeight="1" thickBot="1">
      <c r="B56" s="95"/>
      <c r="C56" s="96"/>
      <c r="D56" s="96"/>
      <c r="E56" s="96"/>
      <c r="F56" s="96" t="s">
        <v>123</v>
      </c>
      <c r="G56" s="96"/>
      <c r="H56" s="96"/>
      <c r="I56" s="96"/>
      <c r="J56" s="96"/>
      <c r="K56" s="96"/>
      <c r="L56" s="97"/>
      <c r="M56" s="162">
        <v>0</v>
      </c>
      <c r="N56" s="162">
        <v>0</v>
      </c>
      <c r="O56" s="163">
        <v>0</v>
      </c>
      <c r="P56" s="54"/>
      <c r="Q56" s="150"/>
    </row>
    <row r="57" spans="2:17" s="100" customFormat="1" ht="21" customHeight="1" thickBot="1">
      <c r="B57" s="78"/>
      <c r="C57" s="79"/>
      <c r="D57" s="79"/>
      <c r="E57" s="79"/>
      <c r="F57" s="79"/>
      <c r="G57" s="79"/>
      <c r="H57" s="79" t="s">
        <v>9</v>
      </c>
      <c r="I57" s="79"/>
      <c r="J57" s="79"/>
      <c r="K57" s="79"/>
      <c r="L57" s="94"/>
      <c r="M57" s="160">
        <f>M27+M55+M56</f>
        <v>1638975</v>
      </c>
      <c r="N57" s="160">
        <f>N27+N55+N56</f>
        <v>1393400</v>
      </c>
      <c r="O57" s="161">
        <f>N57-M57</f>
        <v>-245575</v>
      </c>
      <c r="P57" s="54"/>
      <c r="Q57" s="150"/>
    </row>
    <row r="58" spans="2:17" s="100" customFormat="1" ht="21" customHeight="1">
      <c r="B58" s="71"/>
      <c r="C58" s="68"/>
      <c r="D58" s="68"/>
      <c r="E58" s="68"/>
      <c r="F58" s="68"/>
      <c r="G58" s="62"/>
      <c r="H58" s="68" t="s">
        <v>10</v>
      </c>
      <c r="I58" s="62"/>
      <c r="J58" s="68"/>
      <c r="K58" s="68"/>
      <c r="L58" s="93"/>
      <c r="M58" s="155">
        <f>M22-M57</f>
        <v>2480460</v>
      </c>
      <c r="N58" s="155">
        <f>N22-N57</f>
        <v>1263870</v>
      </c>
      <c r="O58" s="164">
        <f>N58-M58</f>
        <v>-1216590</v>
      </c>
      <c r="P58" s="54">
        <f>+O22-O57</f>
        <v>-1216590</v>
      </c>
      <c r="Q58" s="150">
        <f>+O58-P58</f>
        <v>0</v>
      </c>
    </row>
    <row r="59" spans="2:17" s="100" customFormat="1" ht="21" customHeight="1">
      <c r="B59" s="71"/>
      <c r="C59" s="68" t="s">
        <v>11</v>
      </c>
      <c r="D59" s="68"/>
      <c r="E59" s="68"/>
      <c r="F59" s="68"/>
      <c r="G59" s="68"/>
      <c r="H59" s="68"/>
      <c r="I59" s="68"/>
      <c r="J59" s="68"/>
      <c r="K59" s="68"/>
      <c r="L59" s="93"/>
      <c r="M59" s="86"/>
      <c r="N59" s="86"/>
      <c r="O59" s="156"/>
      <c r="P59" s="54"/>
      <c r="Q59" s="150"/>
    </row>
    <row r="60" spans="2:17" s="100" customFormat="1" ht="21" customHeight="1">
      <c r="B60" s="71"/>
      <c r="C60" s="68"/>
      <c r="D60" s="68" t="s">
        <v>12</v>
      </c>
      <c r="E60" s="68"/>
      <c r="F60" s="68"/>
      <c r="G60" s="68"/>
      <c r="H60" s="68"/>
      <c r="I60" s="68"/>
      <c r="J60" s="68"/>
      <c r="K60" s="68"/>
      <c r="L60" s="93"/>
      <c r="M60" s="86"/>
      <c r="N60" s="86"/>
      <c r="O60" s="157"/>
      <c r="P60" s="54"/>
      <c r="Q60" s="150"/>
    </row>
    <row r="61" spans="2:17" s="100" customFormat="1" ht="21" customHeight="1">
      <c r="B61" s="71"/>
      <c r="C61" s="68"/>
      <c r="D61" s="68"/>
      <c r="E61" s="84" t="s">
        <v>41</v>
      </c>
      <c r="F61" s="68"/>
      <c r="G61" s="68"/>
      <c r="H61" s="68"/>
      <c r="I61" s="68"/>
      <c r="J61" s="68"/>
      <c r="K61" s="68"/>
      <c r="L61" s="93"/>
      <c r="M61" s="86">
        <v>0</v>
      </c>
      <c r="N61" s="86">
        <v>0</v>
      </c>
      <c r="O61" s="157">
        <v>0</v>
      </c>
      <c r="P61" s="54"/>
      <c r="Q61" s="150"/>
    </row>
    <row r="62" spans="2:17" s="100" customFormat="1" ht="21" customHeight="1" thickBot="1">
      <c r="B62" s="71"/>
      <c r="C62" s="68"/>
      <c r="D62" s="68"/>
      <c r="E62" s="68" t="s">
        <v>15</v>
      </c>
      <c r="F62" s="68"/>
      <c r="G62" s="68"/>
      <c r="H62" s="68"/>
      <c r="I62" s="68"/>
      <c r="J62" s="68"/>
      <c r="K62" s="68"/>
      <c r="L62" s="93"/>
      <c r="M62" s="158">
        <v>0</v>
      </c>
      <c r="N62" s="158">
        <v>0</v>
      </c>
      <c r="O62" s="165">
        <f>N62-M62</f>
        <v>0</v>
      </c>
      <c r="P62" s="54"/>
      <c r="Q62" s="150"/>
    </row>
    <row r="63" spans="2:17" s="100" customFormat="1" ht="21" customHeight="1" thickBot="1">
      <c r="B63" s="78"/>
      <c r="C63" s="79"/>
      <c r="D63" s="79"/>
      <c r="E63" s="79"/>
      <c r="F63" s="79"/>
      <c r="G63" s="79"/>
      <c r="H63" s="79" t="s">
        <v>13</v>
      </c>
      <c r="I63" s="79"/>
      <c r="J63" s="79"/>
      <c r="K63" s="79"/>
      <c r="L63" s="94"/>
      <c r="M63" s="160">
        <f>SUM(M61:M62)</f>
        <v>0</v>
      </c>
      <c r="N63" s="160">
        <f>SUM(N61:N62)</f>
        <v>0</v>
      </c>
      <c r="O63" s="161">
        <f>N63-M63</f>
        <v>0</v>
      </c>
      <c r="P63" s="54"/>
      <c r="Q63" s="150"/>
    </row>
    <row r="64" spans="2:17" s="100" customFormat="1" ht="21" customHeight="1">
      <c r="B64" s="71"/>
      <c r="C64" s="68"/>
      <c r="D64" s="68" t="s">
        <v>16</v>
      </c>
      <c r="E64" s="68"/>
      <c r="F64" s="68"/>
      <c r="G64" s="68"/>
      <c r="H64" s="68"/>
      <c r="I64" s="68"/>
      <c r="J64" s="68"/>
      <c r="K64" s="68"/>
      <c r="L64" s="93"/>
      <c r="M64" s="155"/>
      <c r="N64" s="155"/>
      <c r="O64" s="156"/>
      <c r="P64" s="54"/>
      <c r="Q64" s="150"/>
    </row>
    <row r="65" spans="2:17" s="100" customFormat="1" ht="21" customHeight="1">
      <c r="B65" s="71"/>
      <c r="C65" s="68"/>
      <c r="D65" s="68"/>
      <c r="E65" s="68" t="s">
        <v>31</v>
      </c>
      <c r="F65" s="68"/>
      <c r="G65" s="68"/>
      <c r="H65" s="68"/>
      <c r="I65" s="68"/>
      <c r="J65" s="68"/>
      <c r="K65" s="68"/>
      <c r="L65" s="93"/>
      <c r="M65" s="90">
        <v>0</v>
      </c>
      <c r="N65" s="90">
        <v>0</v>
      </c>
      <c r="O65" s="159">
        <v>0</v>
      </c>
      <c r="P65" s="54"/>
      <c r="Q65" s="150"/>
    </row>
    <row r="66" spans="2:17" s="100" customFormat="1" ht="21" customHeight="1" thickBot="1">
      <c r="B66" s="95"/>
      <c r="C66" s="96"/>
      <c r="D66" s="96"/>
      <c r="E66" s="68" t="s">
        <v>32</v>
      </c>
      <c r="F66" s="96"/>
      <c r="G66" s="96"/>
      <c r="H66" s="96"/>
      <c r="I66" s="96"/>
      <c r="J66" s="96"/>
      <c r="K66" s="96"/>
      <c r="L66" s="97"/>
      <c r="M66" s="158">
        <v>0</v>
      </c>
      <c r="N66" s="158">
        <v>0</v>
      </c>
      <c r="O66" s="159">
        <v>0</v>
      </c>
      <c r="P66" s="54"/>
      <c r="Q66" s="150"/>
    </row>
    <row r="67" spans="2:17" s="100" customFormat="1" ht="21" customHeight="1" thickBot="1">
      <c r="B67" s="78"/>
      <c r="C67" s="79"/>
      <c r="D67" s="79"/>
      <c r="E67" s="79"/>
      <c r="F67" s="79"/>
      <c r="G67" s="79"/>
      <c r="H67" s="79" t="s">
        <v>17</v>
      </c>
      <c r="I67" s="79"/>
      <c r="J67" s="79"/>
      <c r="K67" s="79"/>
      <c r="L67" s="94"/>
      <c r="M67" s="160">
        <f>SUM(M65:M66)</f>
        <v>0</v>
      </c>
      <c r="N67" s="160">
        <f>SUM(N65:N66)</f>
        <v>0</v>
      </c>
      <c r="O67" s="161">
        <f aca="true" t="shared" si="2" ref="O67:O73">N67-M67</f>
        <v>0</v>
      </c>
      <c r="P67" s="54"/>
      <c r="Q67" s="150"/>
    </row>
    <row r="68" spans="2:17" s="100" customFormat="1" ht="21" customHeight="1">
      <c r="B68" s="71"/>
      <c r="C68" s="68"/>
      <c r="D68" s="68"/>
      <c r="E68" s="68"/>
      <c r="F68" s="68"/>
      <c r="G68" s="62"/>
      <c r="H68" s="68" t="s">
        <v>19</v>
      </c>
      <c r="I68" s="68"/>
      <c r="J68" s="68"/>
      <c r="K68" s="68"/>
      <c r="L68" s="93"/>
      <c r="M68" s="155">
        <f>M63-M67</f>
        <v>0</v>
      </c>
      <c r="N68" s="155">
        <f>N63-N67</f>
        <v>0</v>
      </c>
      <c r="O68" s="156">
        <f t="shared" si="2"/>
        <v>0</v>
      </c>
      <c r="P68" s="54"/>
      <c r="Q68" s="150"/>
    </row>
    <row r="69" spans="2:17" s="100" customFormat="1" ht="21" customHeight="1">
      <c r="B69" s="71"/>
      <c r="C69" s="68"/>
      <c r="D69" s="68"/>
      <c r="E69" s="68"/>
      <c r="F69" s="68"/>
      <c r="G69" s="62"/>
      <c r="H69" s="68" t="s">
        <v>36</v>
      </c>
      <c r="I69" s="68"/>
      <c r="J69" s="68"/>
      <c r="K69" s="68"/>
      <c r="L69" s="93"/>
      <c r="M69" s="155">
        <v>303824</v>
      </c>
      <c r="N69" s="155">
        <v>4691675</v>
      </c>
      <c r="O69" s="156">
        <f>N69-M69</f>
        <v>4387851</v>
      </c>
      <c r="P69" s="54"/>
      <c r="Q69" s="150"/>
    </row>
    <row r="70" spans="2:17" s="100" customFormat="1" ht="21" customHeight="1">
      <c r="B70" s="71"/>
      <c r="C70" s="68"/>
      <c r="D70" s="68"/>
      <c r="E70" s="68"/>
      <c r="F70" s="68"/>
      <c r="G70" s="62"/>
      <c r="H70" s="84" t="s">
        <v>76</v>
      </c>
      <c r="I70" s="68"/>
      <c r="J70" s="68"/>
      <c r="K70" s="68"/>
      <c r="L70" s="93"/>
      <c r="M70" s="86">
        <f>M58+M68+M69</f>
        <v>2784284</v>
      </c>
      <c r="N70" s="86">
        <f>N58+N68+N69</f>
        <v>5955545</v>
      </c>
      <c r="O70" s="156">
        <f>N70-M70</f>
        <v>3171261</v>
      </c>
      <c r="P70" s="166">
        <f>O58+O68+O69</f>
        <v>3171261</v>
      </c>
      <c r="Q70" s="150">
        <f>+O70-P70</f>
        <v>0</v>
      </c>
    </row>
    <row r="71" spans="2:17" s="100" customFormat="1" ht="21" customHeight="1">
      <c r="B71" s="71"/>
      <c r="C71" s="68"/>
      <c r="D71" s="68"/>
      <c r="E71" s="68"/>
      <c r="F71" s="68"/>
      <c r="G71" s="62"/>
      <c r="H71" s="84" t="s">
        <v>77</v>
      </c>
      <c r="I71" s="68"/>
      <c r="J71" s="68"/>
      <c r="K71" s="68"/>
      <c r="L71" s="93"/>
      <c r="M71" s="86">
        <v>95665021</v>
      </c>
      <c r="N71" s="86">
        <f>M73</f>
        <v>98449305</v>
      </c>
      <c r="O71" s="156">
        <f t="shared" si="2"/>
        <v>2784284</v>
      </c>
      <c r="P71" s="54"/>
      <c r="Q71" s="150"/>
    </row>
    <row r="72" spans="2:17" s="100" customFormat="1" ht="21" customHeight="1" thickBot="1">
      <c r="B72" s="71"/>
      <c r="C72" s="68"/>
      <c r="D72" s="68"/>
      <c r="E72" s="68"/>
      <c r="F72" s="68"/>
      <c r="G72" s="62"/>
      <c r="H72" s="84" t="s">
        <v>78</v>
      </c>
      <c r="I72" s="68"/>
      <c r="J72" s="68"/>
      <c r="K72" s="68"/>
      <c r="L72" s="93"/>
      <c r="M72" s="167">
        <f>M70+M71</f>
        <v>98449305</v>
      </c>
      <c r="N72" s="167">
        <f>N70+N71</f>
        <v>104404850</v>
      </c>
      <c r="O72" s="168">
        <f>N72-M72</f>
        <v>5955545</v>
      </c>
      <c r="P72" s="54">
        <f>+O70+O71</f>
        <v>5955545</v>
      </c>
      <c r="Q72" s="150">
        <f>+O72-P72</f>
        <v>0</v>
      </c>
    </row>
    <row r="73" spans="2:17" s="100" customFormat="1" ht="21" customHeight="1" thickBot="1">
      <c r="B73" s="78" t="s">
        <v>26</v>
      </c>
      <c r="C73" s="79"/>
      <c r="D73" s="79"/>
      <c r="E73" s="79"/>
      <c r="F73" s="79"/>
      <c r="G73" s="79"/>
      <c r="H73" s="79"/>
      <c r="I73" s="79"/>
      <c r="J73" s="79"/>
      <c r="K73" s="79"/>
      <c r="L73" s="94"/>
      <c r="M73" s="167">
        <f>M72</f>
        <v>98449305</v>
      </c>
      <c r="N73" s="167">
        <f>N72</f>
        <v>104404850</v>
      </c>
      <c r="O73" s="161">
        <f t="shared" si="2"/>
        <v>5955545</v>
      </c>
      <c r="P73" s="54"/>
      <c r="Q73" s="150"/>
    </row>
    <row r="74" spans="16:17" s="100" customFormat="1" ht="17.25" customHeight="1">
      <c r="P74" s="54"/>
      <c r="Q74" s="150"/>
    </row>
    <row r="75" spans="16:17" s="100" customFormat="1" ht="17.25" customHeight="1">
      <c r="P75" s="54"/>
      <c r="Q75" s="150"/>
    </row>
    <row r="76" spans="13:17" s="100" customFormat="1" ht="17.25" customHeight="1">
      <c r="M76" s="169" t="s">
        <v>124</v>
      </c>
      <c r="N76" s="170" t="e">
        <f>#REF!</f>
        <v>#REF!</v>
      </c>
      <c r="P76" s="54"/>
      <c r="Q76" s="150"/>
    </row>
    <row r="77" spans="13:17" s="100" customFormat="1" ht="17.25" customHeight="1">
      <c r="M77" s="169" t="s">
        <v>125</v>
      </c>
      <c r="N77" s="170" t="e">
        <f>#REF!</f>
        <v>#REF!</v>
      </c>
      <c r="P77" s="54"/>
      <c r="Q77" s="150"/>
    </row>
    <row r="78" spans="13:17" s="100" customFormat="1" ht="17.25" customHeight="1">
      <c r="M78" s="169" t="s">
        <v>126</v>
      </c>
      <c r="N78" s="170" t="e">
        <f>#REF!</f>
        <v>#REF!</v>
      </c>
      <c r="P78" s="54"/>
      <c r="Q78" s="150"/>
    </row>
    <row r="79" spans="13:17" s="100" customFormat="1" ht="17.25" customHeight="1">
      <c r="M79" s="169" t="s">
        <v>127</v>
      </c>
      <c r="N79" s="170" t="e">
        <f>#REF!</f>
        <v>#REF!</v>
      </c>
      <c r="P79" s="54"/>
      <c r="Q79" s="150"/>
    </row>
    <row r="80" spans="13:17" s="100" customFormat="1" ht="17.25" customHeight="1">
      <c r="M80" s="169" t="s">
        <v>128</v>
      </c>
      <c r="N80" s="170" t="e">
        <f>SUM(N76:N79)</f>
        <v>#REF!</v>
      </c>
      <c r="P80" s="54"/>
      <c r="Q80" s="150"/>
    </row>
    <row r="81" spans="16:17" s="100" customFormat="1" ht="17.25" customHeight="1">
      <c r="P81" s="54"/>
      <c r="Q81" s="150"/>
    </row>
    <row r="82" spans="16:17" s="100" customFormat="1" ht="17.25" customHeight="1">
      <c r="P82" s="54"/>
      <c r="Q82" s="150"/>
    </row>
    <row r="83" spans="16:17" s="100" customFormat="1" ht="17.25" customHeight="1">
      <c r="P83" s="54"/>
      <c r="Q83" s="150"/>
    </row>
    <row r="84" spans="16:17" s="100" customFormat="1" ht="17.25" customHeight="1">
      <c r="P84" s="54"/>
      <c r="Q84" s="150"/>
    </row>
    <row r="85" spans="16:17" s="100" customFormat="1" ht="17.25" customHeight="1">
      <c r="P85" s="54"/>
      <c r="Q85" s="150"/>
    </row>
    <row r="86" spans="16:17" s="100" customFormat="1" ht="17.25" customHeight="1">
      <c r="P86" s="54"/>
      <c r="Q86" s="150"/>
    </row>
    <row r="87" spans="16:17" s="100" customFormat="1" ht="17.25" customHeight="1">
      <c r="P87" s="54"/>
      <c r="Q87" s="150"/>
    </row>
    <row r="88" spans="16:17" s="100" customFormat="1" ht="17.25" customHeight="1">
      <c r="P88" s="54"/>
      <c r="Q88" s="150"/>
    </row>
    <row r="89" spans="16:17" s="100" customFormat="1" ht="17.25" customHeight="1">
      <c r="P89" s="54"/>
      <c r="Q89" s="150"/>
    </row>
    <row r="90" spans="16:17" s="100" customFormat="1" ht="17.25" customHeight="1">
      <c r="P90" s="54"/>
      <c r="Q90" s="150"/>
    </row>
    <row r="91" spans="16:17" s="100" customFormat="1" ht="17.25" customHeight="1">
      <c r="P91" s="54"/>
      <c r="Q91" s="150"/>
    </row>
    <row r="92" spans="16:17" s="100" customFormat="1" ht="17.25" customHeight="1">
      <c r="P92" s="54"/>
      <c r="Q92" s="150"/>
    </row>
    <row r="93" spans="16:17" s="100" customFormat="1" ht="17.25" customHeight="1">
      <c r="P93" s="54"/>
      <c r="Q93" s="150"/>
    </row>
    <row r="94" spans="16:17" s="100" customFormat="1" ht="17.25" customHeight="1">
      <c r="P94" s="54"/>
      <c r="Q94" s="150"/>
    </row>
    <row r="95" spans="16:17" s="100" customFormat="1" ht="17.25" customHeight="1">
      <c r="P95" s="54"/>
      <c r="Q95" s="150"/>
    </row>
    <row r="96" spans="16:17" s="100" customFormat="1" ht="17.25" customHeight="1">
      <c r="P96" s="54"/>
      <c r="Q96" s="150"/>
    </row>
    <row r="97" spans="16:17" s="100" customFormat="1" ht="17.25" customHeight="1">
      <c r="P97" s="54"/>
      <c r="Q97" s="150"/>
    </row>
    <row r="98" spans="16:17" s="100" customFormat="1" ht="17.25" customHeight="1">
      <c r="P98" s="54"/>
      <c r="Q98" s="150"/>
    </row>
    <row r="99" spans="16:17" s="100" customFormat="1" ht="17.25" customHeight="1">
      <c r="P99" s="54"/>
      <c r="Q99" s="150"/>
    </row>
    <row r="100" spans="16:17" s="100" customFormat="1" ht="17.25" customHeight="1">
      <c r="P100" s="54"/>
      <c r="Q100" s="150"/>
    </row>
    <row r="101" spans="16:17" s="100" customFormat="1" ht="17.25" customHeight="1">
      <c r="P101" s="54"/>
      <c r="Q101" s="150"/>
    </row>
    <row r="102" spans="16:17" s="100" customFormat="1" ht="17.25" customHeight="1">
      <c r="P102" s="54"/>
      <c r="Q102" s="150"/>
    </row>
    <row r="103" spans="16:17" s="100" customFormat="1" ht="17.25" customHeight="1">
      <c r="P103" s="54"/>
      <c r="Q103" s="150"/>
    </row>
    <row r="104" spans="16:17" s="100" customFormat="1" ht="17.25" customHeight="1">
      <c r="P104" s="54"/>
      <c r="Q104" s="150"/>
    </row>
    <row r="105" spans="16:17" s="100" customFormat="1" ht="17.25" customHeight="1">
      <c r="P105" s="54"/>
      <c r="Q105" s="150"/>
    </row>
    <row r="106" spans="16:17" s="100" customFormat="1" ht="17.25" customHeight="1">
      <c r="P106" s="54"/>
      <c r="Q106" s="150"/>
    </row>
    <row r="107" spans="16:17" s="100" customFormat="1" ht="17.25" customHeight="1">
      <c r="P107" s="54"/>
      <c r="Q107" s="150"/>
    </row>
    <row r="108" spans="16:17" s="100" customFormat="1" ht="17.25" customHeight="1">
      <c r="P108" s="54"/>
      <c r="Q108" s="150"/>
    </row>
    <row r="109" spans="16:17" s="100" customFormat="1" ht="17.25" customHeight="1">
      <c r="P109" s="54"/>
      <c r="Q109" s="150"/>
    </row>
    <row r="110" spans="16:17" s="100" customFormat="1" ht="17.25" customHeight="1">
      <c r="P110" s="54"/>
      <c r="Q110" s="150"/>
    </row>
    <row r="111" spans="16:17" s="100" customFormat="1" ht="17.25" customHeight="1">
      <c r="P111" s="54"/>
      <c r="Q111" s="150"/>
    </row>
    <row r="112" spans="16:17" s="100" customFormat="1" ht="17.25" customHeight="1">
      <c r="P112" s="54"/>
      <c r="Q112" s="150"/>
    </row>
    <row r="113" spans="16:17" s="100" customFormat="1" ht="17.25" customHeight="1">
      <c r="P113" s="54"/>
      <c r="Q113" s="150"/>
    </row>
    <row r="114" spans="16:17" s="100" customFormat="1" ht="17.25" customHeight="1">
      <c r="P114" s="54"/>
      <c r="Q114" s="150"/>
    </row>
    <row r="115" spans="16:17" s="100" customFormat="1" ht="17.25" customHeight="1">
      <c r="P115" s="54"/>
      <c r="Q115" s="150"/>
    </row>
    <row r="116" spans="16:17" s="100" customFormat="1" ht="17.25" customHeight="1">
      <c r="P116" s="54"/>
      <c r="Q116" s="150"/>
    </row>
    <row r="117" spans="16:17" s="100" customFormat="1" ht="17.25" customHeight="1">
      <c r="P117" s="54"/>
      <c r="Q117" s="150"/>
    </row>
    <row r="118" spans="16:17" s="100" customFormat="1" ht="17.25" customHeight="1">
      <c r="P118" s="54"/>
      <c r="Q118" s="150"/>
    </row>
    <row r="119" spans="16:17" s="100" customFormat="1" ht="17.25" customHeight="1">
      <c r="P119" s="54"/>
      <c r="Q119" s="150"/>
    </row>
    <row r="120" spans="16:17" s="100" customFormat="1" ht="17.25" customHeight="1">
      <c r="P120" s="54"/>
      <c r="Q120" s="150"/>
    </row>
    <row r="121" spans="16:17" s="100" customFormat="1" ht="17.25" customHeight="1">
      <c r="P121" s="54"/>
      <c r="Q121" s="150"/>
    </row>
    <row r="122" spans="16:17" s="100" customFormat="1" ht="17.25" customHeight="1">
      <c r="P122" s="54"/>
      <c r="Q122" s="150"/>
    </row>
    <row r="123" spans="16:17" s="100" customFormat="1" ht="17.25" customHeight="1">
      <c r="P123" s="54"/>
      <c r="Q123" s="150"/>
    </row>
    <row r="124" spans="16:17" s="100" customFormat="1" ht="17.25" customHeight="1">
      <c r="P124" s="54"/>
      <c r="Q124" s="150"/>
    </row>
    <row r="125" spans="16:17" s="100" customFormat="1" ht="17.25" customHeight="1">
      <c r="P125" s="54"/>
      <c r="Q125" s="150"/>
    </row>
    <row r="126" spans="16:17" s="100" customFormat="1" ht="17.25" customHeight="1">
      <c r="P126" s="54"/>
      <c r="Q126" s="150"/>
    </row>
    <row r="127" spans="16:17" s="100" customFormat="1" ht="17.25" customHeight="1">
      <c r="P127" s="54"/>
      <c r="Q127" s="150"/>
    </row>
    <row r="128" spans="16:17" s="100" customFormat="1" ht="17.25" customHeight="1">
      <c r="P128" s="54"/>
      <c r="Q128" s="150"/>
    </row>
    <row r="129" spans="16:17" s="100" customFormat="1" ht="17.25" customHeight="1">
      <c r="P129" s="54"/>
      <c r="Q129" s="150"/>
    </row>
    <row r="130" spans="16:17" s="100" customFormat="1" ht="17.25" customHeight="1">
      <c r="P130" s="54"/>
      <c r="Q130" s="150"/>
    </row>
    <row r="131" spans="16:17" s="100" customFormat="1" ht="17.25" customHeight="1">
      <c r="P131" s="54"/>
      <c r="Q131" s="150"/>
    </row>
    <row r="132" spans="16:17" s="100" customFormat="1" ht="17.25" customHeight="1">
      <c r="P132" s="54"/>
      <c r="Q132" s="150"/>
    </row>
    <row r="133" spans="16:17" s="100" customFormat="1" ht="17.25" customHeight="1">
      <c r="P133" s="54"/>
      <c r="Q133" s="150"/>
    </row>
    <row r="134" spans="16:17" s="100" customFormat="1" ht="17.25" customHeight="1">
      <c r="P134" s="54"/>
      <c r="Q134" s="150"/>
    </row>
    <row r="135" spans="16:17" s="100" customFormat="1" ht="17.25" customHeight="1">
      <c r="P135" s="54"/>
      <c r="Q135" s="150"/>
    </row>
    <row r="136" spans="16:17" s="100" customFormat="1" ht="17.25" customHeight="1">
      <c r="P136" s="54"/>
      <c r="Q136" s="150"/>
    </row>
    <row r="137" spans="16:17" s="100" customFormat="1" ht="17.25" customHeight="1">
      <c r="P137" s="54"/>
      <c r="Q137" s="150"/>
    </row>
    <row r="138" spans="16:17" s="100" customFormat="1" ht="17.25" customHeight="1">
      <c r="P138" s="54"/>
      <c r="Q138" s="150"/>
    </row>
    <row r="139" spans="16:17" s="100" customFormat="1" ht="17.25" customHeight="1">
      <c r="P139" s="54"/>
      <c r="Q139" s="150"/>
    </row>
    <row r="140" spans="16:17" s="100" customFormat="1" ht="17.25" customHeight="1">
      <c r="P140" s="54"/>
      <c r="Q140" s="150"/>
    </row>
    <row r="141" spans="16:17" s="100" customFormat="1" ht="17.25" customHeight="1">
      <c r="P141" s="54"/>
      <c r="Q141" s="150"/>
    </row>
    <row r="142" spans="16:17" s="100" customFormat="1" ht="17.25" customHeight="1">
      <c r="P142" s="54"/>
      <c r="Q142" s="150"/>
    </row>
    <row r="143" spans="16:17" s="100" customFormat="1" ht="17.25" customHeight="1">
      <c r="P143" s="54"/>
      <c r="Q143" s="150"/>
    </row>
    <row r="144" spans="16:17" s="100" customFormat="1" ht="17.25" customHeight="1">
      <c r="P144" s="54"/>
      <c r="Q144" s="150"/>
    </row>
    <row r="145" spans="16:17" s="100" customFormat="1" ht="17.25" customHeight="1">
      <c r="P145" s="54"/>
      <c r="Q145" s="150"/>
    </row>
    <row r="146" spans="16:17" s="100" customFormat="1" ht="17.25" customHeight="1">
      <c r="P146" s="54"/>
      <c r="Q146" s="150"/>
    </row>
    <row r="147" spans="16:17" s="100" customFormat="1" ht="17.25" customHeight="1">
      <c r="P147" s="54"/>
      <c r="Q147" s="150"/>
    </row>
    <row r="148" spans="16:17" s="100" customFormat="1" ht="17.25" customHeight="1">
      <c r="P148" s="54"/>
      <c r="Q148" s="150"/>
    </row>
    <row r="149" spans="16:17" s="100" customFormat="1" ht="17.25" customHeight="1">
      <c r="P149" s="54"/>
      <c r="Q149" s="150"/>
    </row>
    <row r="150" spans="16:17" s="100" customFormat="1" ht="17.25" customHeight="1">
      <c r="P150" s="54"/>
      <c r="Q150" s="150"/>
    </row>
    <row r="151" spans="16:17" s="100" customFormat="1" ht="17.25" customHeight="1">
      <c r="P151" s="54"/>
      <c r="Q151" s="150"/>
    </row>
    <row r="152" spans="16:17" s="100" customFormat="1" ht="17.25" customHeight="1">
      <c r="P152" s="54"/>
      <c r="Q152" s="150"/>
    </row>
    <row r="153" spans="16:17" s="100" customFormat="1" ht="17.25" customHeight="1">
      <c r="P153" s="54"/>
      <c r="Q153" s="150"/>
    </row>
    <row r="154" spans="16:17" s="100" customFormat="1" ht="17.25" customHeight="1">
      <c r="P154" s="54"/>
      <c r="Q154" s="150"/>
    </row>
    <row r="155" spans="16:17" s="100" customFormat="1" ht="17.25" customHeight="1">
      <c r="P155" s="54"/>
      <c r="Q155" s="150"/>
    </row>
    <row r="156" spans="16:17" s="100" customFormat="1" ht="17.25" customHeight="1">
      <c r="P156" s="54"/>
      <c r="Q156" s="150"/>
    </row>
    <row r="157" spans="16:17" s="100" customFormat="1" ht="17.25" customHeight="1">
      <c r="P157" s="54"/>
      <c r="Q157" s="150"/>
    </row>
    <row r="158" spans="16:17" s="100" customFormat="1" ht="17.25" customHeight="1">
      <c r="P158" s="54"/>
      <c r="Q158" s="150"/>
    </row>
    <row r="159" spans="16:17" s="100" customFormat="1" ht="17.25" customHeight="1">
      <c r="P159" s="54"/>
      <c r="Q159" s="150"/>
    </row>
    <row r="160" spans="16:17" s="100" customFormat="1" ht="17.25" customHeight="1">
      <c r="P160" s="54"/>
      <c r="Q160" s="150"/>
    </row>
    <row r="161" spans="16:17" s="100" customFormat="1" ht="17.25" customHeight="1">
      <c r="P161" s="54"/>
      <c r="Q161" s="150"/>
    </row>
    <row r="162" spans="16:17" s="100" customFormat="1" ht="17.25" customHeight="1">
      <c r="P162" s="54"/>
      <c r="Q162" s="150"/>
    </row>
    <row r="163" spans="16:17" s="100" customFormat="1" ht="17.25" customHeight="1">
      <c r="P163" s="54"/>
      <c r="Q163" s="150"/>
    </row>
    <row r="164" spans="16:17" s="100" customFormat="1" ht="17.25" customHeight="1">
      <c r="P164" s="54"/>
      <c r="Q164" s="150"/>
    </row>
    <row r="165" spans="16:17" s="100" customFormat="1" ht="17.25" customHeight="1">
      <c r="P165" s="54"/>
      <c r="Q165" s="150"/>
    </row>
    <row r="166" spans="16:17" s="100" customFormat="1" ht="17.25" customHeight="1">
      <c r="P166" s="54"/>
      <c r="Q166" s="150"/>
    </row>
    <row r="167" spans="16:17" s="100" customFormat="1" ht="17.25" customHeight="1">
      <c r="P167" s="54"/>
      <c r="Q167" s="150"/>
    </row>
    <row r="168" spans="16:17" s="100" customFormat="1" ht="17.25" customHeight="1">
      <c r="P168" s="54"/>
      <c r="Q168" s="150"/>
    </row>
    <row r="169" spans="16:17" s="100" customFormat="1" ht="17.25" customHeight="1">
      <c r="P169" s="54"/>
      <c r="Q169" s="150"/>
    </row>
    <row r="170" spans="16:17" s="100" customFormat="1" ht="17.25" customHeight="1">
      <c r="P170" s="54"/>
      <c r="Q170" s="150"/>
    </row>
    <row r="171" spans="16:17" s="100" customFormat="1" ht="17.25" customHeight="1">
      <c r="P171" s="54"/>
      <c r="Q171" s="150"/>
    </row>
    <row r="172" spans="16:17" s="100" customFormat="1" ht="17.25" customHeight="1">
      <c r="P172" s="54"/>
      <c r="Q172" s="150"/>
    </row>
    <row r="173" spans="16:17" s="100" customFormat="1" ht="17.25" customHeight="1">
      <c r="P173" s="54"/>
      <c r="Q173" s="150"/>
    </row>
    <row r="174" spans="16:17" s="100" customFormat="1" ht="17.25" customHeight="1">
      <c r="P174" s="54"/>
      <c r="Q174" s="150"/>
    </row>
    <row r="175" spans="16:17" s="100" customFormat="1" ht="17.25" customHeight="1">
      <c r="P175" s="54"/>
      <c r="Q175" s="150"/>
    </row>
    <row r="176" spans="16:17" s="100" customFormat="1" ht="17.25" customHeight="1">
      <c r="P176" s="54"/>
      <c r="Q176" s="150"/>
    </row>
    <row r="177" spans="16:17" s="100" customFormat="1" ht="17.25" customHeight="1">
      <c r="P177" s="54"/>
      <c r="Q177" s="150"/>
    </row>
    <row r="178" spans="16:17" s="100" customFormat="1" ht="17.25" customHeight="1">
      <c r="P178" s="54"/>
      <c r="Q178" s="150"/>
    </row>
    <row r="179" spans="16:17" s="100" customFormat="1" ht="17.25" customHeight="1">
      <c r="P179" s="54"/>
      <c r="Q179" s="150"/>
    </row>
    <row r="180" spans="16:17" s="100" customFormat="1" ht="17.25" customHeight="1">
      <c r="P180" s="54"/>
      <c r="Q180" s="150"/>
    </row>
    <row r="181" spans="16:17" s="100" customFormat="1" ht="17.25" customHeight="1">
      <c r="P181" s="54"/>
      <c r="Q181" s="150"/>
    </row>
    <row r="182" spans="16:17" s="100" customFormat="1" ht="17.25" customHeight="1">
      <c r="P182" s="54"/>
      <c r="Q182" s="150"/>
    </row>
    <row r="183" spans="16:17" s="100" customFormat="1" ht="17.25" customHeight="1">
      <c r="P183" s="54"/>
      <c r="Q183" s="150"/>
    </row>
    <row r="184" spans="16:17" s="100" customFormat="1" ht="17.25" customHeight="1">
      <c r="P184" s="54"/>
      <c r="Q184" s="150"/>
    </row>
    <row r="185" spans="16:17" s="100" customFormat="1" ht="17.25" customHeight="1">
      <c r="P185" s="54"/>
      <c r="Q185" s="150"/>
    </row>
    <row r="186" spans="16:17" s="100" customFormat="1" ht="17.25" customHeight="1">
      <c r="P186" s="54"/>
      <c r="Q186" s="150"/>
    </row>
    <row r="187" spans="16:17" s="100" customFormat="1" ht="17.25" customHeight="1">
      <c r="P187" s="54"/>
      <c r="Q187" s="150"/>
    </row>
    <row r="188" spans="16:17" s="100" customFormat="1" ht="17.25" customHeight="1">
      <c r="P188" s="54"/>
      <c r="Q188" s="150"/>
    </row>
    <row r="189" spans="16:17" s="100" customFormat="1" ht="17.25" customHeight="1">
      <c r="P189" s="54"/>
      <c r="Q189" s="150"/>
    </row>
    <row r="190" spans="16:17" s="100" customFormat="1" ht="17.25" customHeight="1">
      <c r="P190" s="54"/>
      <c r="Q190" s="150"/>
    </row>
    <row r="191" spans="16:17" s="100" customFormat="1" ht="17.25" customHeight="1">
      <c r="P191" s="54"/>
      <c r="Q191" s="150"/>
    </row>
    <row r="192" spans="16:17" s="100" customFormat="1" ht="17.25" customHeight="1">
      <c r="P192" s="54"/>
      <c r="Q192" s="150"/>
    </row>
    <row r="193" spans="16:17" s="100" customFormat="1" ht="17.25" customHeight="1">
      <c r="P193" s="54"/>
      <c r="Q193" s="150"/>
    </row>
    <row r="194" spans="16:17" s="100" customFormat="1" ht="17.25" customHeight="1">
      <c r="P194" s="54"/>
      <c r="Q194" s="150"/>
    </row>
    <row r="195" spans="16:17" s="100" customFormat="1" ht="17.25" customHeight="1">
      <c r="P195" s="54"/>
      <c r="Q195" s="150"/>
    </row>
    <row r="196" spans="16:17" s="100" customFormat="1" ht="17.25" customHeight="1">
      <c r="P196" s="54"/>
      <c r="Q196" s="150"/>
    </row>
    <row r="197" spans="16:17" s="100" customFormat="1" ht="17.25" customHeight="1">
      <c r="P197" s="54"/>
      <c r="Q197" s="150"/>
    </row>
    <row r="198" spans="16:17" s="100" customFormat="1" ht="17.25" customHeight="1">
      <c r="P198" s="54"/>
      <c r="Q198" s="150"/>
    </row>
    <row r="199" spans="16:17" s="100" customFormat="1" ht="17.25" customHeight="1">
      <c r="P199" s="54"/>
      <c r="Q199" s="150"/>
    </row>
    <row r="200" spans="16:17" s="100" customFormat="1" ht="17.25" customHeight="1">
      <c r="P200" s="54"/>
      <c r="Q200" s="150"/>
    </row>
    <row r="201" spans="16:17" s="100" customFormat="1" ht="17.25" customHeight="1">
      <c r="P201" s="54"/>
      <c r="Q201" s="150"/>
    </row>
    <row r="202" spans="16:17" s="100" customFormat="1" ht="17.25" customHeight="1">
      <c r="P202" s="54"/>
      <c r="Q202" s="150"/>
    </row>
    <row r="203" spans="16:17" s="100" customFormat="1" ht="17.25" customHeight="1">
      <c r="P203" s="54"/>
      <c r="Q203" s="150"/>
    </row>
    <row r="204" spans="16:17" s="100" customFormat="1" ht="17.25" customHeight="1">
      <c r="P204" s="54"/>
      <c r="Q204" s="150"/>
    </row>
    <row r="205" spans="16:17" s="100" customFormat="1" ht="17.25" customHeight="1">
      <c r="P205" s="54"/>
      <c r="Q205" s="150"/>
    </row>
    <row r="206" spans="16:17" s="100" customFormat="1" ht="17.25" customHeight="1">
      <c r="P206" s="54"/>
      <c r="Q206" s="150"/>
    </row>
    <row r="207" spans="16:17" s="100" customFormat="1" ht="17.25" customHeight="1">
      <c r="P207" s="54"/>
      <c r="Q207" s="150"/>
    </row>
    <row r="208" spans="16:17" s="100" customFormat="1" ht="17.25" customHeight="1">
      <c r="P208" s="54"/>
      <c r="Q208" s="150"/>
    </row>
    <row r="209" spans="16:17" s="100" customFormat="1" ht="17.25" customHeight="1">
      <c r="P209" s="54"/>
      <c r="Q209" s="150"/>
    </row>
    <row r="210" spans="16:17" s="100" customFormat="1" ht="17.25" customHeight="1">
      <c r="P210" s="54"/>
      <c r="Q210" s="150"/>
    </row>
    <row r="211" spans="16:17" s="100" customFormat="1" ht="17.25" customHeight="1">
      <c r="P211" s="54"/>
      <c r="Q211" s="150"/>
    </row>
    <row r="212" spans="16:17" s="100" customFormat="1" ht="17.25" customHeight="1">
      <c r="P212" s="54"/>
      <c r="Q212" s="150"/>
    </row>
    <row r="213" spans="16:17" s="100" customFormat="1" ht="17.25" customHeight="1">
      <c r="P213" s="54"/>
      <c r="Q213" s="150"/>
    </row>
    <row r="214" spans="16:17" s="100" customFormat="1" ht="17.25" customHeight="1">
      <c r="P214" s="54"/>
      <c r="Q214" s="150"/>
    </row>
    <row r="215" spans="16:17" s="100" customFormat="1" ht="17.25" customHeight="1">
      <c r="P215" s="54"/>
      <c r="Q215" s="150"/>
    </row>
    <row r="216" spans="16:17" s="100" customFormat="1" ht="17.25" customHeight="1">
      <c r="P216" s="54"/>
      <c r="Q216" s="150"/>
    </row>
    <row r="217" spans="16:17" s="100" customFormat="1" ht="17.25" customHeight="1">
      <c r="P217" s="54"/>
      <c r="Q217" s="150"/>
    </row>
    <row r="218" spans="16:17" s="100" customFormat="1" ht="17.25" customHeight="1">
      <c r="P218" s="54"/>
      <c r="Q218" s="150"/>
    </row>
    <row r="219" spans="16:17" s="100" customFormat="1" ht="17.25" customHeight="1">
      <c r="P219" s="54"/>
      <c r="Q219" s="150"/>
    </row>
    <row r="220" spans="16:17" s="100" customFormat="1" ht="17.25" customHeight="1">
      <c r="P220" s="54"/>
      <c r="Q220" s="150"/>
    </row>
    <row r="221" spans="16:17" s="100" customFormat="1" ht="17.25" customHeight="1">
      <c r="P221" s="54"/>
      <c r="Q221" s="150"/>
    </row>
    <row r="222" spans="16:17" s="100" customFormat="1" ht="17.25" customHeight="1">
      <c r="P222" s="54"/>
      <c r="Q222" s="150"/>
    </row>
    <row r="223" spans="16:17" s="100" customFormat="1" ht="17.25" customHeight="1">
      <c r="P223" s="54"/>
      <c r="Q223" s="150"/>
    </row>
    <row r="224" spans="16:17" s="100" customFormat="1" ht="17.25" customHeight="1">
      <c r="P224" s="54"/>
      <c r="Q224" s="150"/>
    </row>
    <row r="225" spans="16:17" s="100" customFormat="1" ht="17.25" customHeight="1">
      <c r="P225" s="54"/>
      <c r="Q225" s="150"/>
    </row>
    <row r="226" spans="16:17" s="100" customFormat="1" ht="17.25" customHeight="1">
      <c r="P226" s="54"/>
      <c r="Q226" s="150"/>
    </row>
    <row r="227" spans="16:17" s="100" customFormat="1" ht="17.25" customHeight="1">
      <c r="P227" s="54"/>
      <c r="Q227" s="150"/>
    </row>
    <row r="228" spans="16:17" s="100" customFormat="1" ht="17.25" customHeight="1">
      <c r="P228" s="54"/>
      <c r="Q228" s="150"/>
    </row>
    <row r="229" spans="16:17" s="100" customFormat="1" ht="17.25" customHeight="1">
      <c r="P229" s="54"/>
      <c r="Q229" s="150"/>
    </row>
    <row r="230" spans="16:17" s="100" customFormat="1" ht="17.25" customHeight="1">
      <c r="P230" s="54"/>
      <c r="Q230" s="150"/>
    </row>
    <row r="231" spans="16:17" s="100" customFormat="1" ht="17.25" customHeight="1">
      <c r="P231" s="54"/>
      <c r="Q231" s="150"/>
    </row>
    <row r="232" spans="16:17" s="100" customFormat="1" ht="17.25" customHeight="1">
      <c r="P232" s="54"/>
      <c r="Q232" s="150"/>
    </row>
    <row r="233" spans="16:17" s="100" customFormat="1" ht="17.25" customHeight="1">
      <c r="P233" s="54"/>
      <c r="Q233" s="150"/>
    </row>
    <row r="234" spans="16:17" s="100" customFormat="1" ht="17.25" customHeight="1">
      <c r="P234" s="54"/>
      <c r="Q234" s="150"/>
    </row>
    <row r="235" spans="16:17" s="100" customFormat="1" ht="17.25" customHeight="1">
      <c r="P235" s="54"/>
      <c r="Q235" s="150"/>
    </row>
    <row r="236" spans="16:17" s="100" customFormat="1" ht="17.25" customHeight="1">
      <c r="P236" s="54"/>
      <c r="Q236" s="150"/>
    </row>
    <row r="237" spans="16:17" s="100" customFormat="1" ht="17.25" customHeight="1">
      <c r="P237" s="54"/>
      <c r="Q237" s="150"/>
    </row>
    <row r="238" spans="16:17" s="100" customFormat="1" ht="17.25" customHeight="1">
      <c r="P238" s="54"/>
      <c r="Q238" s="150"/>
    </row>
    <row r="239" spans="16:17" s="100" customFormat="1" ht="17.25" customHeight="1">
      <c r="P239" s="54"/>
      <c r="Q239" s="150"/>
    </row>
    <row r="240" spans="16:17" s="100" customFormat="1" ht="17.25" customHeight="1">
      <c r="P240" s="54"/>
      <c r="Q240" s="150"/>
    </row>
    <row r="241" spans="16:17" s="100" customFormat="1" ht="17.25" customHeight="1">
      <c r="P241" s="54"/>
      <c r="Q241" s="150"/>
    </row>
    <row r="242" spans="16:17" s="100" customFormat="1" ht="17.25" customHeight="1">
      <c r="P242" s="54"/>
      <c r="Q242" s="150"/>
    </row>
    <row r="243" spans="16:17" s="100" customFormat="1" ht="17.25" customHeight="1">
      <c r="P243" s="54"/>
      <c r="Q243" s="150"/>
    </row>
    <row r="244" spans="16:17" s="100" customFormat="1" ht="17.25" customHeight="1">
      <c r="P244" s="54"/>
      <c r="Q244" s="150"/>
    </row>
    <row r="245" spans="16:17" s="100" customFormat="1" ht="17.25" customHeight="1">
      <c r="P245" s="54"/>
      <c r="Q245" s="150"/>
    </row>
    <row r="246" spans="16:17" s="100" customFormat="1" ht="17.25" customHeight="1">
      <c r="P246" s="54"/>
      <c r="Q246" s="150"/>
    </row>
    <row r="247" spans="16:17" s="100" customFormat="1" ht="17.25" customHeight="1">
      <c r="P247" s="54"/>
      <c r="Q247" s="150"/>
    </row>
    <row r="248" spans="16:17" s="100" customFormat="1" ht="17.25" customHeight="1">
      <c r="P248" s="54"/>
      <c r="Q248" s="150"/>
    </row>
    <row r="249" spans="16:17" s="100" customFormat="1" ht="17.25" customHeight="1">
      <c r="P249" s="54"/>
      <c r="Q249" s="150"/>
    </row>
    <row r="250" spans="16:17" s="100" customFormat="1" ht="17.25" customHeight="1">
      <c r="P250" s="54"/>
      <c r="Q250" s="150"/>
    </row>
    <row r="251" spans="16:17" s="100" customFormat="1" ht="17.25" customHeight="1">
      <c r="P251" s="54"/>
      <c r="Q251" s="150"/>
    </row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京都府視覚障害者協会</cp:lastModifiedBy>
  <cp:lastPrinted>2022-04-22T07:32:13Z</cp:lastPrinted>
  <dcterms:created xsi:type="dcterms:W3CDTF">2008-04-17T00:06:56Z</dcterms:created>
  <dcterms:modified xsi:type="dcterms:W3CDTF">2022-07-05T04:26:07Z</dcterms:modified>
  <cp:category/>
  <cp:version/>
  <cp:contentType/>
  <cp:contentStatus/>
</cp:coreProperties>
</file>